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0965" windowHeight="8190" activeTab="1"/>
  </bookViews>
  <sheets>
    <sheet name="титул" sheetId="1" r:id="rId1"/>
    <sheet name="план" sheetId="2" r:id="rId2"/>
  </sheets>
  <definedNames>
    <definedName name="_xlnm.Print_Titles" localSheetId="1">'план'!$8:$8</definedName>
    <definedName name="_xlnm.Print_Area" localSheetId="1">'план'!$A$1:$V$172</definedName>
  </definedNames>
  <calcPr fullCalcOnLoad="1"/>
</workbook>
</file>

<file path=xl/sharedStrings.xml><?xml version="1.0" encoding="utf-8"?>
<sst xmlns="http://schemas.openxmlformats.org/spreadsheetml/2006/main" count="574" uniqueCount="286">
  <si>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</si>
  <si>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</si>
  <si>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</si>
  <si>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</si>
  <si>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</si>
  <si>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</si>
  <si>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</si>
  <si>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</si>
  <si>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</si>
  <si>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</si>
  <si>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</si>
  <si>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</si>
  <si>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</si>
  <si>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</si>
  <si>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ЗАТВЕРДЖУЮ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</si>
  <si>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</si>
  <si>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</si>
  <si>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</si>
  <si>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</si>
  <si>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</si>
  <si>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</si>
  <si>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</si>
  <si>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</si>
  <si>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</si>
  <si>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</si>
  <si>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</si>
  <si>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</si>
  <si>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</si>
  <si>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</si>
  <si>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</si>
  <si>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</si>
  <si>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</si>
  <si>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</si>
  <si>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</si>
  <si>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</si>
  <si>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Контролери та їх програмне забезпечення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</si>
  <si>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</si>
  <si>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</si>
  <si>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</si>
  <si>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</si>
  <si>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10</t>
  </si>
  <si>
    <t>12</t>
  </si>
  <si>
    <t>13</t>
  </si>
  <si>
    <t>Справка</t>
  </si>
  <si>
    <t>Теорія автоматичного керування (курсова робота)</t>
  </si>
  <si>
    <t>Триместр</t>
  </si>
  <si>
    <t>9</t>
  </si>
  <si>
    <t>Автоматизований електропривод (курсовий проект)</t>
  </si>
  <si>
    <t>7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</si>
  <si>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</si>
  <si>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</si>
  <si>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</si>
  <si>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</si>
  <si>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лабораторні</t>
  </si>
  <si>
    <t>14</t>
  </si>
  <si>
    <t>20</t>
  </si>
  <si>
    <t>4</t>
  </si>
  <si>
    <t>8</t>
  </si>
  <si>
    <t>Електротехніка та електромеханіка (загальний обсяг)</t>
  </si>
  <si>
    <t>2</t>
  </si>
  <si>
    <t>5.090229 "Виробництво верстатів з програмним управлінням і роботів"</t>
  </si>
  <si>
    <t>5.090254 "Експлуатація засобів механізації та автоматизації перевантажувальних робіт"</t>
  </si>
  <si>
    <t>5.090310 "Експлуатація і ремонт гірничного електромеханічного обладнання та автоматичних пристроїв"</t>
  </si>
  <si>
    <t>5.091404 "Обслуговування систем управління і автоматики"</t>
  </si>
  <si>
    <t>5.091405 "Обслуговування компютеризованих інтегрованих і робототехнічних систем"</t>
  </si>
  <si>
    <t>Інженерна графіка (загальний обсяг)</t>
  </si>
  <si>
    <t>Електроніка і мікропроцесорна техніка (курсова робота)</t>
  </si>
  <si>
    <t xml:space="preserve">Електроніка і мікропроцесорна техніка </t>
  </si>
  <si>
    <t>Метрологія,технологічні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</si>
  <si>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</si>
  <si>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</si>
  <si>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Технологія програмування складних систем</t>
  </si>
  <si>
    <t>Технічні засоби автоматизації (курсова робота)</t>
  </si>
  <si>
    <t>1</t>
  </si>
  <si>
    <t>17</t>
  </si>
  <si>
    <t>21</t>
  </si>
  <si>
    <t>Дипломне проектування</t>
  </si>
  <si>
    <t>Виконавчі механізми і регулюючі органи</t>
  </si>
  <si>
    <t>Автоматизація промислового обладнання</t>
  </si>
  <si>
    <t>ДП</t>
  </si>
  <si>
    <t>Гідрогазодинаміка</t>
  </si>
  <si>
    <t>Д</t>
  </si>
  <si>
    <t>Теорія імовірності, імовірні процеси та математична статистика (загальний обсяг)</t>
  </si>
  <si>
    <t>Комп'ютерні технології та программування (загальний обсяг)</t>
  </si>
  <si>
    <t>9 тижнів в 15 триместрі</t>
  </si>
  <si>
    <t>2 тижні в 15 триместрі</t>
  </si>
  <si>
    <t>Технологія програмування складних систем (курсовий проект)</t>
  </si>
  <si>
    <t>на базі ДДМА:</t>
  </si>
  <si>
    <t>на базі ВНЗ 1 рівня:</t>
  </si>
  <si>
    <t>1. НОРМАТИВНІ НАВЧАЛЬНІ ДИСЦИПЛІНИ</t>
  </si>
  <si>
    <t>1.1. Гуманітарні та соціально-економічні дисципліни</t>
  </si>
  <si>
    <t>1.3. Дисципліни загально-професійної підготовки</t>
  </si>
  <si>
    <t>1.2. Дисципліни природничо-наукової (фундаментальної) підготовки</t>
  </si>
  <si>
    <t>Всього за нормативними дисциплінами:</t>
  </si>
  <si>
    <t>на базі ДДМА</t>
  </si>
  <si>
    <t>Підсумок</t>
  </si>
  <si>
    <t>Захист дипломного проекту</t>
  </si>
  <si>
    <t>ЗД</t>
  </si>
  <si>
    <t>15</t>
  </si>
  <si>
    <t>Міністерство освіти і науки України</t>
  </si>
  <si>
    <t>/С</t>
  </si>
  <si>
    <t>Чисельні методи і моделювання на ЕОМ</t>
  </si>
  <si>
    <t>Термодинаміка та теплотехніка</t>
  </si>
  <si>
    <t>Всього за вибірковими дисциплінами:</t>
  </si>
  <si>
    <t>Форма державної атестації (екзамен, дипломний проект (робота))</t>
  </si>
  <si>
    <t>Назва навчальної дисципліни</t>
  </si>
  <si>
    <t>Усього</t>
  </si>
  <si>
    <t>Держ. атест.</t>
  </si>
  <si>
    <t>Виконання дипломн. проекту</t>
  </si>
  <si>
    <t>Настановна та екзаменаційна сесія</t>
  </si>
  <si>
    <t>I. Графік навчального процесу</t>
  </si>
  <si>
    <t>на основі ОПП молодшого спеціаліста за спеціальностями:</t>
  </si>
  <si>
    <t>ІНТЕГРОВАНИЙ НАВЧАЛЬНИЙ ПЛАН</t>
  </si>
  <si>
    <t xml:space="preserve">Строк навчання - 3 роки </t>
  </si>
  <si>
    <r>
      <rPr>
        <sz val="14"/>
        <rFont val="Times New Roman"/>
        <family val="1"/>
      </rPr>
      <t>Кваліфікація: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Технічний фахівець з  автоматизації та комп'ютерно-інтегрованих технологій</t>
    </r>
  </si>
  <si>
    <t>4/0</t>
  </si>
  <si>
    <t>8/4</t>
  </si>
  <si>
    <t>2/0</t>
  </si>
  <si>
    <t>2/2</t>
  </si>
  <si>
    <t>4/2</t>
  </si>
  <si>
    <t>12/0</t>
  </si>
  <si>
    <t>0/6</t>
  </si>
  <si>
    <t>18</t>
  </si>
  <si>
    <t>8/0</t>
  </si>
  <si>
    <t>11+20+9</t>
  </si>
  <si>
    <t>12+20+8</t>
  </si>
  <si>
    <t>Філософія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</si>
  <si>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</si>
  <si>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</si>
  <si>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</si>
  <si>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r>
      <t>______________(</t>
    </r>
    <r>
      <rPr>
        <u val="single"/>
        <sz val="14"/>
        <rFont val="Times New Roman"/>
        <family val="1"/>
      </rPr>
      <t>Ковальов В.Д.)</t>
    </r>
  </si>
  <si>
    <t>Безпека життєдіяльності на базі ВНЗ 1 рівня</t>
  </si>
  <si>
    <t>Екологія на базі ВНЗ 1 рівня</t>
  </si>
  <si>
    <t>Канікули</t>
  </si>
  <si>
    <t>Підприємницька діяльність та економіка підприємства</t>
  </si>
  <si>
    <t>Теоретична механіка</t>
  </si>
  <si>
    <t>Металорізальні верстати та обладнання автоматизованого виробництва  на базі ВНЗ 1 рівня</t>
  </si>
  <si>
    <t>Основи економічної теорії на базі ВНЗ 1 рівня</t>
  </si>
  <si>
    <t>№ дисципл.</t>
  </si>
  <si>
    <t>Розподіл за триместрами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</si>
  <si>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</si>
  <si>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</si>
  <si>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</si>
  <si>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</si>
  <si>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</si>
  <si>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</si>
  <si>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</si>
  <si>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</si>
  <si>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лекції</t>
  </si>
  <si>
    <t>практич</t>
  </si>
  <si>
    <t>Кількість аудиторних годин по курсах і семестрах (триместрах)</t>
  </si>
  <si>
    <t>семестри (триместри)</t>
  </si>
  <si>
    <t>1.1.1</t>
  </si>
  <si>
    <t>1.1.2</t>
  </si>
  <si>
    <t>1.1.3</t>
  </si>
  <si>
    <t>1.1.4</t>
  </si>
  <si>
    <t>1.1.5</t>
  </si>
  <si>
    <t>1.1.5.1</t>
  </si>
  <si>
    <t>1.2.2</t>
  </si>
  <si>
    <t>1.2.3</t>
  </si>
  <si>
    <t>1.2.3.1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</si>
  <si>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</si>
  <si>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</si>
  <si>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</si>
  <si>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</si>
  <si>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</si>
  <si>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</si>
  <si>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</si>
  <si>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</si>
  <si>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1.2.7.1</t>
  </si>
  <si>
    <t>1.2.7.2</t>
  </si>
  <si>
    <t>1.2.8</t>
  </si>
  <si>
    <t>1.2.8.1</t>
  </si>
  <si>
    <t>1.2.9</t>
  </si>
  <si>
    <t>1.2.9.1</t>
  </si>
  <si>
    <t>1.3.1</t>
  </si>
  <si>
    <t>1.3.2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</si>
  <si>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</si>
  <si>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</si>
  <si>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</si>
  <si>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</si>
  <si>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</si>
  <si>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</si>
  <si>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</si>
  <si>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</si>
  <si>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1.3.6</t>
  </si>
  <si>
    <t>1.3.7</t>
  </si>
  <si>
    <t>1.3.8</t>
  </si>
  <si>
    <t>1.3.6.1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</si>
  <si>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</si>
  <si>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</si>
  <si>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</si>
  <si>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</si>
  <si>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</si>
  <si>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</si>
  <si>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</si>
  <si>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</si>
  <si>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2.2.1</t>
  </si>
  <si>
    <t>2.2.2</t>
  </si>
  <si>
    <t>2.2.3</t>
  </si>
  <si>
    <t>Релігієзнавство на базі ВНЗ 1 рівня</t>
  </si>
  <si>
    <t>Політологія на базі ВНЗ 1 рівня</t>
  </si>
  <si>
    <t>Основи права на базі ВНЗ 1 рівня</t>
  </si>
  <si>
    <t>Всього практична підготовка та державна атестація:</t>
  </si>
  <si>
    <t>11</t>
  </si>
  <si>
    <t>1.3.2.3</t>
  </si>
  <si>
    <t>4.1</t>
  </si>
  <si>
    <t>4.2</t>
  </si>
  <si>
    <t>CAD/CAM системи</t>
  </si>
  <si>
    <t>Основи охорони праці та безпека життєдіяльності</t>
  </si>
  <si>
    <t>1.3.6.2</t>
  </si>
  <si>
    <t xml:space="preserve"> Основи охорони праці (загальний обсяг)</t>
  </si>
  <si>
    <t>На базі ВНЗ 1 рівня</t>
  </si>
  <si>
    <t>2.  ДИСЦИПЛІНИ ВІЛЬНОГО ВИБОРУ</t>
  </si>
  <si>
    <t>2.1. Дисципліни вільного вибору студента (на базі ВНЗ 1 рівня)</t>
  </si>
  <si>
    <t>2.1.1</t>
  </si>
  <si>
    <t>залік</t>
  </si>
  <si>
    <t>2.1.2</t>
  </si>
  <si>
    <t>2.1.3</t>
  </si>
  <si>
    <t>2.1.4</t>
  </si>
  <si>
    <t>2.2 Природничо-наукові (фундаментальні) дисципліни</t>
  </si>
  <si>
    <t>2.3.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</si>
  <si>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</si>
  <si>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</si>
  <si>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</si>
  <si>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</si>
  <si>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</si>
  <si>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</si>
  <si>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</si>
  <si>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</si>
  <si>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</si>
  <si>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</si>
  <si>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</si>
  <si>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</si>
  <si>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</si>
  <si>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</si>
  <si>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</si>
  <si>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</si>
  <si>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</si>
  <si>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Іноземна мова (за професійним спрямуванням)починаючи з 17/18 н.р.</t>
  </si>
  <si>
    <t xml:space="preserve">          II. План навчального процесу  на 2016-2017 н.р.                                АВП (заочн. приск.)                   </t>
  </si>
  <si>
    <t>Вища математика (загальний обсяг)</t>
  </si>
  <si>
    <t>Контролери та їх програмне забезпечення (к.р.)</t>
  </si>
  <si>
    <t>"___" ____________ 2016 р.</t>
  </si>
  <si>
    <t>5.090231 "Обслуговування верстатів з програмним управлінням і робототехнічних комплексів"</t>
  </si>
  <si>
    <t>5.090233 "Виробництво гідравлічних і пневматичних засобів автоматизації"</t>
  </si>
  <si>
    <t>2.3.5.1</t>
  </si>
  <si>
    <t>2.3.5.2</t>
  </si>
  <si>
    <t>САПР</t>
  </si>
  <si>
    <t>Зав.кафедри АВП</t>
  </si>
  <si>
    <t>Г.П. Клименко</t>
  </si>
  <si>
    <t>Декан факультету ФАМІТ</t>
  </si>
  <si>
    <t>С.В. Подлєсний</t>
  </si>
  <si>
    <t>Н/</t>
  </si>
  <si>
    <t>С/Н</t>
  </si>
  <si>
    <t xml:space="preserve">К  </t>
  </si>
  <si>
    <t>-</t>
  </si>
  <si>
    <t>41</t>
  </si>
  <si>
    <t xml:space="preserve">       II. ЗВЕДЕНІ ДАНІ ПРО БЮДЖЕТ ЧАСУ, тижні                                                           ІІІ.  ДЕРЖАВНА АТЕСТАЦІЯ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</si>
  <si>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</si>
  <si>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>0/4</t>
  </si>
  <si>
    <t>12/4</t>
  </si>
  <si>
    <t>8/6</t>
  </si>
  <si>
    <t>0/2</t>
  </si>
  <si>
    <t>8/2</t>
  </si>
  <si>
    <t>6</t>
  </si>
  <si>
    <t>6/2</t>
  </si>
  <si>
    <t>24/8</t>
  </si>
  <si>
    <t>20/8</t>
  </si>
  <si>
    <t>24/6</t>
  </si>
  <si>
    <t>40/14</t>
  </si>
  <si>
    <t>16/4</t>
  </si>
  <si>
    <t>32/12</t>
  </si>
  <si>
    <t>32/14</t>
  </si>
  <si>
    <t>44/16</t>
  </si>
  <si>
    <t>44/12</t>
  </si>
  <si>
    <t>36/10</t>
  </si>
  <si>
    <t>4. ДЕРЖАВНА АТЕСТАЦІЯ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</si>
  <si>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</si>
  <si>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галузь знань: </t>
    </r>
    <r>
      <rPr>
        <b/>
        <sz val="16"/>
        <rFont val="Times New Roman"/>
        <family val="1"/>
      </rPr>
      <t>15 "Автоматизація та приладобудування  "</t>
    </r>
  </si>
  <si>
    <r>
      <t xml:space="preserve">спеціалізація: </t>
    </r>
    <r>
      <rPr>
        <b/>
        <sz val="16"/>
        <rFont val="Times New Roman"/>
        <family val="1"/>
      </rPr>
      <t>"Автоматизація та комп'ютерно-інтегровані технології"</t>
    </r>
  </si>
  <si>
    <r>
      <t xml:space="preserve">форма навчання:    </t>
    </r>
    <r>
      <rPr>
        <b/>
        <sz val="16"/>
        <rFont val="Times New Roman"/>
        <family val="1"/>
      </rPr>
      <t xml:space="preserve">заочна </t>
    </r>
  </si>
  <si>
    <r>
      <t xml:space="preserve">спеціальність : </t>
    </r>
    <r>
      <rPr>
        <b/>
        <sz val="16"/>
        <rFont val="Times New Roman"/>
        <family val="1"/>
      </rPr>
      <t>151 "Автоматизація та комп'ютерно-інтегровані технології"</t>
    </r>
  </si>
  <si>
    <t>28/8</t>
  </si>
  <si>
    <t>36/12</t>
  </si>
  <si>
    <t>32/16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</si>
</sst>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0"/>
    <numFmt numFmtId="187" formatCode="[$-FC19]d\ mmmm\ yyyy\ &quot;г.&quot;"/>
    <numFmt numFmtId="188" formatCode="#,##0.0_ ;\-#,##0.0\ "/>
    <numFmt numFmtId="189" formatCode="#,##0_ ;\-#,##0\ "/>
    <numFmt numFmtId="190" formatCode="#,##0_-;\-* #,##0_-;\ _-;_-@_-"/>
    <numFmt numFmtId="191" formatCode="#,##0;\-* #,##0_-;\ _-;_-@_-"/>
  </numFmts>
  <fonts count="7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8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vertical="center"/>
      <protection/>
    </xf>
    <xf numFmtId="191" fontId="13" fillId="0" borderId="0" xfId="0" applyNumberFormat="1" applyFont="1" applyFill="1" applyBorder="1" applyAlignment="1" applyProtection="1">
      <alignment vertical="center"/>
      <protection/>
    </xf>
    <xf numFmtId="191" fontId="13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/>
    </xf>
    <xf numFmtId="190" fontId="5" fillId="0" borderId="0" xfId="0" applyNumberFormat="1" applyFont="1" applyFill="1" applyBorder="1" applyAlignment="1" applyProtection="1">
      <alignment vertical="center"/>
      <protection/>
    </xf>
    <xf numFmtId="19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3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8" fontId="7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188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182" fontId="1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vertical="center"/>
      <protection/>
    </xf>
    <xf numFmtId="181" fontId="12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center" vertical="center"/>
      <protection/>
    </xf>
    <xf numFmtId="180" fontId="16" fillId="0" borderId="10" xfId="0" applyNumberFormat="1" applyFont="1" applyFill="1" applyBorder="1" applyAlignment="1" applyProtection="1">
      <alignment vertical="center"/>
      <protection/>
    </xf>
    <xf numFmtId="180" fontId="16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2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190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6" fillId="0" borderId="0" xfId="0" applyNumberFormat="1" applyFont="1" applyFill="1" applyBorder="1" applyAlignment="1" applyProtection="1">
      <alignment vertical="center"/>
      <protection/>
    </xf>
    <xf numFmtId="182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>
      <alignment horizontal="center" vertical="center"/>
    </xf>
    <xf numFmtId="183" fontId="14" fillId="0" borderId="10" xfId="0" applyNumberFormat="1" applyFont="1" applyFill="1" applyBorder="1" applyAlignment="1" applyProtection="1">
      <alignment horizontal="center" vertical="center"/>
      <protection/>
    </xf>
    <xf numFmtId="182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53" applyFont="1">
      <alignment/>
      <protection/>
    </xf>
    <xf numFmtId="0" fontId="17" fillId="0" borderId="0" xfId="53" applyFont="1">
      <alignment/>
      <protection/>
    </xf>
    <xf numFmtId="0" fontId="11" fillId="0" borderId="0" xfId="53" applyFont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49" fontId="1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14" fillId="32" borderId="10" xfId="0" applyNumberFormat="1" applyFont="1" applyFill="1" applyBorder="1" applyAlignment="1">
      <alignment horizontal="center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49" fontId="14" fillId="32" borderId="12" xfId="0" applyNumberFormat="1" applyFont="1" applyFill="1" applyBorder="1" applyAlignment="1">
      <alignment horizontal="center" vertical="center" wrapText="1"/>
    </xf>
    <xf numFmtId="1" fontId="14" fillId="32" borderId="12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182" fontId="14" fillId="32" borderId="10" xfId="0" applyNumberFormat="1" applyFont="1" applyFill="1" applyBorder="1" applyAlignment="1" applyProtection="1">
      <alignment horizontal="center" vertical="center"/>
      <protection/>
    </xf>
    <xf numFmtId="182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49" fontId="15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31" fillId="0" borderId="22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82" fontId="7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2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181" fontId="1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84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32" borderId="30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32" borderId="26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14" fillId="0" borderId="30" xfId="0" applyNumberFormat="1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 applyProtection="1">
      <alignment horizontal="center" vertical="center"/>
      <protection/>
    </xf>
    <xf numFmtId="1" fontId="14" fillId="32" borderId="30" xfId="0" applyNumberFormat="1" applyFont="1" applyFill="1" applyBorder="1" applyAlignment="1">
      <alignment horizontal="center" vertical="center" wrapText="1"/>
    </xf>
    <xf numFmtId="1" fontId="14" fillId="0" borderId="30" xfId="0" applyNumberFormat="1" applyFont="1" applyFill="1" applyBorder="1" applyAlignment="1">
      <alignment horizontal="center" vertical="center" wrapText="1"/>
    </xf>
    <xf numFmtId="1" fontId="28" fillId="0" borderId="30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" fontId="14" fillId="0" borderId="26" xfId="0" applyNumberFormat="1" applyFont="1" applyFill="1" applyBorder="1" applyAlignment="1">
      <alignment horizontal="center" vertical="center" wrapText="1"/>
    </xf>
    <xf numFmtId="1" fontId="14" fillId="32" borderId="26" xfId="0" applyNumberFormat="1" applyFont="1" applyFill="1" applyBorder="1" applyAlignment="1">
      <alignment horizontal="center" vertical="center" wrapText="1"/>
    </xf>
    <xf numFmtId="1" fontId="5" fillId="32" borderId="26" xfId="0" applyNumberFormat="1" applyFont="1" applyFill="1" applyBorder="1" applyAlignment="1">
      <alignment horizontal="center" vertical="center" wrapText="1"/>
    </xf>
    <xf numFmtId="1" fontId="28" fillId="0" borderId="26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" fontId="7" fillId="0" borderId="34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left" vertical="center" wrapText="1"/>
    </xf>
    <xf numFmtId="181" fontId="12" fillId="0" borderId="31" xfId="0" applyNumberFormat="1" applyFont="1" applyFill="1" applyBorder="1" applyAlignment="1" applyProtection="1">
      <alignment horizontal="center" vertical="center"/>
      <protection/>
    </xf>
    <xf numFmtId="181" fontId="12" fillId="0" borderId="32" xfId="0" applyNumberFormat="1" applyFont="1" applyFill="1" applyBorder="1" applyAlignment="1" applyProtection="1">
      <alignment horizontal="center" vertical="center"/>
      <protection/>
    </xf>
    <xf numFmtId="181" fontId="12" fillId="0" borderId="30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5" fillId="0" borderId="30" xfId="0" applyNumberFormat="1" applyFont="1" applyFill="1" applyBorder="1" applyAlignment="1">
      <alignment horizontal="center" vertical="center" wrapText="1"/>
    </xf>
    <xf numFmtId="180" fontId="16" fillId="0" borderId="35" xfId="0" applyNumberFormat="1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12" fillId="0" borderId="25" xfId="0" applyNumberFormat="1" applyFont="1" applyFill="1" applyBorder="1" applyAlignment="1" applyProtection="1">
      <alignment horizontal="center" vertical="center"/>
      <protection/>
    </xf>
    <xf numFmtId="1" fontId="12" fillId="0" borderId="31" xfId="0" applyNumberFormat="1" applyFont="1" applyFill="1" applyBorder="1" applyAlignment="1" applyProtection="1">
      <alignment horizontal="center" vertical="center"/>
      <protection/>
    </xf>
    <xf numFmtId="181" fontId="12" fillId="0" borderId="37" xfId="0" applyNumberFormat="1" applyFont="1" applyFill="1" applyBorder="1" applyAlignment="1" applyProtection="1">
      <alignment horizontal="center" vertical="center"/>
      <protection/>
    </xf>
    <xf numFmtId="1" fontId="12" fillId="0" borderId="26" xfId="0" applyNumberFormat="1" applyFont="1" applyFill="1" applyBorder="1" applyAlignment="1" applyProtection="1">
      <alignment horizontal="center" vertical="center"/>
      <protection/>
    </xf>
    <xf numFmtId="181" fontId="12" fillId="0" borderId="38" xfId="0" applyNumberFormat="1" applyFont="1" applyFill="1" applyBorder="1" applyAlignment="1" applyProtection="1">
      <alignment horizontal="center" vertical="center"/>
      <protection/>
    </xf>
    <xf numFmtId="1" fontId="16" fillId="0" borderId="26" xfId="0" applyNumberFormat="1" applyFont="1" applyFill="1" applyBorder="1" applyAlignment="1" applyProtection="1">
      <alignment vertical="center"/>
      <protection/>
    </xf>
    <xf numFmtId="180" fontId="16" fillId="0" borderId="30" xfId="0" applyNumberFormat="1" applyFont="1" applyFill="1" applyBorder="1" applyAlignment="1" applyProtection="1">
      <alignment vertical="center"/>
      <protection/>
    </xf>
    <xf numFmtId="1" fontId="5" fillId="0" borderId="39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5" fillId="0" borderId="34" xfId="0" applyNumberFormat="1" applyFont="1" applyFill="1" applyBorder="1" applyAlignment="1" applyProtection="1">
      <alignment horizontal="center" vertical="center" wrapText="1"/>
      <protection/>
    </xf>
    <xf numFmtId="1" fontId="5" fillId="0" borderId="40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Fill="1" applyBorder="1" applyAlignment="1">
      <alignment horizontal="left" vertical="center" wrapText="1"/>
    </xf>
    <xf numFmtId="49" fontId="14" fillId="0" borderId="31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182" fontId="14" fillId="0" borderId="31" xfId="0" applyNumberFormat="1" applyFont="1" applyFill="1" applyBorder="1" applyAlignment="1" applyProtection="1">
      <alignment horizontal="center" vertical="center"/>
      <protection/>
    </xf>
    <xf numFmtId="1" fontId="14" fillId="32" borderId="31" xfId="0" applyNumberFormat="1" applyFont="1" applyFill="1" applyBorder="1" applyAlignment="1">
      <alignment horizontal="center" vertical="center" wrapText="1"/>
    </xf>
    <xf numFmtId="49" fontId="14" fillId="32" borderId="31" xfId="0" applyNumberFormat="1" applyFont="1" applyFill="1" applyBorder="1" applyAlignment="1">
      <alignment horizontal="center" vertical="center" wrapText="1"/>
    </xf>
    <xf numFmtId="1" fontId="14" fillId="32" borderId="25" xfId="0" applyNumberFormat="1" applyFont="1" applyFill="1" applyBorder="1" applyAlignment="1">
      <alignment horizontal="center" vertical="center" wrapText="1"/>
    </xf>
    <xf numFmtId="49" fontId="5" fillId="32" borderId="3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14" fillId="32" borderId="39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" fontId="14" fillId="0" borderId="26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>
      <alignment horizontal="center" vertical="center" wrapText="1"/>
    </xf>
    <xf numFmtId="189" fontId="5" fillId="0" borderId="3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191" fontId="12" fillId="0" borderId="34" xfId="0" applyNumberFormat="1" applyFont="1" applyFill="1" applyBorder="1" applyAlignment="1" applyProtection="1">
      <alignment horizontal="center" vertical="center"/>
      <protection/>
    </xf>
    <xf numFmtId="191" fontId="12" fillId="0" borderId="15" xfId="0" applyNumberFormat="1" applyFont="1" applyFill="1" applyBorder="1" applyAlignment="1" applyProtection="1">
      <alignment horizontal="center" vertical="center"/>
      <protection/>
    </xf>
    <xf numFmtId="191" fontId="12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left" vertical="center" wrapText="1"/>
    </xf>
    <xf numFmtId="49" fontId="5" fillId="0" borderId="44" xfId="0" applyNumberFormat="1" applyFont="1" applyFill="1" applyBorder="1" applyAlignment="1">
      <alignment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71" fillId="0" borderId="43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46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2" fontId="5" fillId="0" borderId="47" xfId="0" applyNumberFormat="1" applyFont="1" applyFill="1" applyBorder="1" applyAlignment="1">
      <alignment horizontal="center" vertical="center" wrapText="1"/>
    </xf>
    <xf numFmtId="2" fontId="5" fillId="0" borderId="48" xfId="0" applyNumberFormat="1" applyFont="1" applyFill="1" applyBorder="1" applyAlignment="1">
      <alignment horizontal="center"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left" vertical="center" wrapText="1"/>
    </xf>
    <xf numFmtId="191" fontId="5" fillId="0" borderId="53" xfId="0" applyNumberFormat="1" applyFont="1" applyFill="1" applyBorder="1" applyAlignment="1" applyProtection="1">
      <alignment horizontal="center" vertical="center"/>
      <protection/>
    </xf>
    <xf numFmtId="182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left" vertical="center" wrapText="1"/>
    </xf>
    <xf numFmtId="49" fontId="71" fillId="0" borderId="12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1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71" fillId="0" borderId="54" xfId="0" applyNumberFormat="1" applyFont="1" applyFill="1" applyBorder="1" applyAlignment="1">
      <alignment horizontal="center" vertical="center"/>
    </xf>
    <xf numFmtId="49" fontId="71" fillId="0" borderId="55" xfId="0" applyNumberFormat="1" applyFont="1" applyFill="1" applyBorder="1" applyAlignment="1">
      <alignment horizontal="center" vertical="center"/>
    </xf>
    <xf numFmtId="0" fontId="71" fillId="0" borderId="55" xfId="0" applyNumberFormat="1" applyFont="1" applyFill="1" applyBorder="1" applyAlignment="1" applyProtection="1">
      <alignment horizontal="center" vertical="center"/>
      <protection/>
    </xf>
    <xf numFmtId="182" fontId="72" fillId="0" borderId="55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82" fontId="71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91" fontId="1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>
      <alignment horizontal="left" vertical="center" wrapText="1"/>
    </xf>
    <xf numFmtId="191" fontId="12" fillId="0" borderId="31" xfId="0" applyNumberFormat="1" applyFont="1" applyFill="1" applyBorder="1" applyAlignment="1" applyProtection="1">
      <alignment horizontal="center" vertical="center"/>
      <protection/>
    </xf>
    <xf numFmtId="191" fontId="12" fillId="0" borderId="32" xfId="0" applyNumberFormat="1" applyFont="1" applyFill="1" applyBorder="1" applyAlignment="1" applyProtection="1">
      <alignment horizontal="center" vertical="center"/>
      <protection/>
    </xf>
    <xf numFmtId="191" fontId="12" fillId="0" borderId="30" xfId="0" applyNumberFormat="1" applyFont="1" applyFill="1" applyBorder="1" applyAlignment="1" applyProtection="1">
      <alignment horizontal="center" vertical="center"/>
      <protection/>
    </xf>
    <xf numFmtId="191" fontId="12" fillId="0" borderId="59" xfId="0" applyNumberFormat="1" applyFont="1" applyFill="1" applyBorder="1" applyAlignment="1" applyProtection="1">
      <alignment horizontal="center" vertical="center"/>
      <protection/>
    </xf>
    <xf numFmtId="191" fontId="12" fillId="0" borderId="17" xfId="0" applyNumberFormat="1" applyFont="1" applyFill="1" applyBorder="1" applyAlignment="1" applyProtection="1">
      <alignment horizontal="center" vertical="center"/>
      <protection/>
    </xf>
    <xf numFmtId="191" fontId="12" fillId="0" borderId="25" xfId="0" applyNumberFormat="1" applyFont="1" applyFill="1" applyBorder="1" applyAlignment="1" applyProtection="1">
      <alignment horizontal="center" vertical="center"/>
      <protection/>
    </xf>
    <xf numFmtId="191" fontId="12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182" fontId="71" fillId="33" borderId="12" xfId="0" applyNumberFormat="1" applyFont="1" applyFill="1" applyBorder="1" applyAlignment="1">
      <alignment horizontal="center" vertical="center" wrapText="1"/>
    </xf>
    <xf numFmtId="191" fontId="12" fillId="0" borderId="12" xfId="0" applyNumberFormat="1" applyFont="1" applyFill="1" applyBorder="1" applyAlignment="1" applyProtection="1">
      <alignment horizontal="center" vertical="center"/>
      <protection/>
    </xf>
    <xf numFmtId="191" fontId="12" fillId="0" borderId="18" xfId="0" applyNumberFormat="1" applyFont="1" applyFill="1" applyBorder="1" applyAlignment="1" applyProtection="1">
      <alignment horizontal="center" vertical="center"/>
      <protection/>
    </xf>
    <xf numFmtId="191" fontId="12" fillId="0" borderId="39" xfId="0" applyNumberFormat="1" applyFont="1" applyFill="1" applyBorder="1" applyAlignment="1" applyProtection="1">
      <alignment horizontal="center" vertical="center"/>
      <protection/>
    </xf>
    <xf numFmtId="191" fontId="12" fillId="0" borderId="36" xfId="0" applyNumberFormat="1" applyFont="1" applyFill="1" applyBorder="1" applyAlignment="1" applyProtection="1">
      <alignment horizontal="center" vertical="center"/>
      <protection/>
    </xf>
    <xf numFmtId="191" fontId="12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1" fontId="14" fillId="32" borderId="15" xfId="0" applyNumberFormat="1" applyFont="1" applyFill="1" applyBorder="1" applyAlignment="1">
      <alignment horizontal="center" vertical="center" wrapText="1"/>
    </xf>
    <xf numFmtId="49" fontId="14" fillId="32" borderId="15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" fontId="14" fillId="32" borderId="59" xfId="0" applyNumberFormat="1" applyFont="1" applyFill="1" applyBorder="1" applyAlignment="1">
      <alignment horizontal="center" vertical="center" wrapText="1"/>
    </xf>
    <xf numFmtId="1" fontId="14" fillId="32" borderId="18" xfId="0" applyNumberFormat="1" applyFont="1" applyFill="1" applyBorder="1" applyAlignment="1">
      <alignment horizontal="center" vertical="center" wrapText="1"/>
    </xf>
    <xf numFmtId="1" fontId="14" fillId="32" borderId="17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4" fillId="32" borderId="6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14" fillId="32" borderId="34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 applyProtection="1">
      <alignment vertical="center"/>
      <protection/>
    </xf>
    <xf numFmtId="1" fontId="14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80" fontId="5" fillId="0" borderId="26" xfId="0" applyNumberFormat="1" applyFont="1" applyFill="1" applyBorder="1" applyAlignment="1" applyProtection="1">
      <alignment vertical="center"/>
      <protection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61" xfId="0" applyNumberFormat="1" applyFont="1" applyFill="1" applyBorder="1" applyAlignment="1" applyProtection="1">
      <alignment vertical="center"/>
      <protection/>
    </xf>
    <xf numFmtId="1" fontId="73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6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vertical="center" wrapText="1"/>
    </xf>
    <xf numFmtId="1" fontId="33" fillId="0" borderId="0" xfId="0" applyNumberFormat="1" applyFont="1" applyFill="1" applyBorder="1" applyAlignment="1" applyProtection="1">
      <alignment horizontal="left" vertical="center" wrapText="1"/>
      <protection/>
    </xf>
    <xf numFmtId="180" fontId="33" fillId="0" borderId="0" xfId="0" applyNumberFormat="1" applyFont="1" applyFill="1" applyBorder="1" applyAlignment="1" applyProtection="1">
      <alignment horizontal="center" vertical="center" wrapText="1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" fontId="71" fillId="0" borderId="10" xfId="0" applyNumberFormat="1" applyFont="1" applyFill="1" applyBorder="1" applyAlignment="1">
      <alignment horizontal="center" vertical="center" wrapText="1"/>
    </xf>
    <xf numFmtId="49" fontId="71" fillId="0" borderId="30" xfId="0" applyNumberFormat="1" applyFont="1" applyFill="1" applyBorder="1" applyAlignment="1" applyProtection="1">
      <alignment horizontal="center" vertical="center"/>
      <protection/>
    </xf>
    <xf numFmtId="49" fontId="71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wrapText="1"/>
    </xf>
    <xf numFmtId="0" fontId="73" fillId="0" borderId="10" xfId="0" applyNumberFormat="1" applyFont="1" applyFill="1" applyBorder="1" applyAlignment="1" applyProtection="1">
      <alignment horizontal="center" vertical="center"/>
      <protection/>
    </xf>
    <xf numFmtId="0" fontId="73" fillId="0" borderId="12" xfId="0" applyNumberFormat="1" applyFont="1" applyFill="1" applyBorder="1" applyAlignment="1" applyProtection="1">
      <alignment horizontal="center" vertical="center"/>
      <protection/>
    </xf>
    <xf numFmtId="1" fontId="71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34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40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6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67" xfId="54" applyFont="1" applyBorder="1" applyAlignment="1">
      <alignment horizont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32" xfId="54" applyFont="1" applyBorder="1" applyAlignment="1">
      <alignment horizontal="center" vertical="center"/>
      <protection/>
    </xf>
    <xf numFmtId="0" fontId="5" fillId="0" borderId="68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42" xfId="54" applyFont="1" applyBorder="1" applyAlignment="1">
      <alignment horizontal="center" vertical="center"/>
      <protection/>
    </xf>
    <xf numFmtId="0" fontId="5" fillId="0" borderId="41" xfId="54" applyFont="1" applyBorder="1" applyAlignment="1">
      <alignment horizontal="center" vertical="center"/>
      <protection/>
    </xf>
    <xf numFmtId="0" fontId="5" fillId="0" borderId="69" xfId="54" applyFont="1" applyBorder="1" applyAlignment="1">
      <alignment horizontal="center" vertical="center"/>
      <protection/>
    </xf>
    <xf numFmtId="0" fontId="5" fillId="0" borderId="70" xfId="54" applyFont="1" applyBorder="1" applyAlignment="1">
      <alignment horizontal="center" vertical="center"/>
      <protection/>
    </xf>
    <xf numFmtId="0" fontId="5" fillId="0" borderId="59" xfId="54" applyFont="1" applyBorder="1" applyAlignment="1">
      <alignment horizontal="center" vertical="center"/>
      <protection/>
    </xf>
    <xf numFmtId="0" fontId="5" fillId="0" borderId="44" xfId="54" applyFont="1" applyBorder="1" applyAlignment="1">
      <alignment horizontal="center" vertical="center"/>
      <protection/>
    </xf>
    <xf numFmtId="0" fontId="5" fillId="0" borderId="71" xfId="54" applyFont="1" applyBorder="1" applyAlignment="1">
      <alignment horizontal="center"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76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77" xfId="54" applyFont="1" applyBorder="1" applyAlignment="1">
      <alignment horizontal="center" vertical="center"/>
      <protection/>
    </xf>
    <xf numFmtId="0" fontId="5" fillId="0" borderId="48" xfId="54" applyFont="1" applyBorder="1" applyAlignment="1">
      <alignment horizontal="center" vertical="center"/>
      <protection/>
    </xf>
    <xf numFmtId="0" fontId="5" fillId="0" borderId="50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53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78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79" xfId="54" applyFont="1" applyBorder="1" applyAlignment="1">
      <alignment horizontal="center" vertical="center"/>
      <protection/>
    </xf>
    <xf numFmtId="0" fontId="5" fillId="0" borderId="26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 vertical="center"/>
      <protection/>
    </xf>
    <xf numFmtId="0" fontId="5" fillId="0" borderId="80" xfId="54" applyFont="1" applyBorder="1" applyAlignment="1">
      <alignment horizontal="center"/>
      <protection/>
    </xf>
    <xf numFmtId="0" fontId="5" fillId="0" borderId="28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81" xfId="54" applyFont="1" applyBorder="1" applyAlignment="1">
      <alignment horizontal="center" vertical="center"/>
      <protection/>
    </xf>
    <xf numFmtId="0" fontId="5" fillId="0" borderId="82" xfId="54" applyFont="1" applyBorder="1" applyAlignment="1">
      <alignment horizontal="center" vertical="center"/>
      <protection/>
    </xf>
    <xf numFmtId="0" fontId="5" fillId="0" borderId="83" xfId="54" applyFont="1" applyBorder="1" applyAlignment="1">
      <alignment horizontal="center" vertical="center"/>
      <protection/>
    </xf>
    <xf numFmtId="0" fontId="5" fillId="0" borderId="84" xfId="54" applyFont="1" applyBorder="1" applyAlignment="1">
      <alignment horizontal="center" vertical="center"/>
      <protection/>
    </xf>
    <xf numFmtId="0" fontId="5" fillId="0" borderId="85" xfId="54" applyFont="1" applyBorder="1" applyAlignment="1">
      <alignment horizontal="center" vertical="center"/>
      <protection/>
    </xf>
    <xf numFmtId="0" fontId="5" fillId="0" borderId="86" xfId="54" applyFont="1" applyBorder="1" applyAlignment="1">
      <alignment horizontal="center" vertical="center"/>
      <protection/>
    </xf>
    <xf numFmtId="0" fontId="5" fillId="0" borderId="87" xfId="54" applyFont="1" applyBorder="1" applyAlignment="1">
      <alignment horizontal="center" vertical="center"/>
      <protection/>
    </xf>
    <xf numFmtId="0" fontId="5" fillId="0" borderId="27" xfId="54" applyFont="1" applyBorder="1" applyAlignment="1">
      <alignment horizontal="center" vertical="center"/>
      <protection/>
    </xf>
    <xf numFmtId="0" fontId="35" fillId="0" borderId="28" xfId="54" applyFont="1" applyBorder="1" applyAlignment="1">
      <alignment horizontal="center" vertical="center"/>
      <protection/>
    </xf>
    <xf numFmtId="0" fontId="35" fillId="0" borderId="88" xfId="54" applyFont="1" applyBorder="1" applyAlignment="1">
      <alignment horizontal="center" vertical="center"/>
      <protection/>
    </xf>
    <xf numFmtId="0" fontId="35" fillId="0" borderId="29" xfId="54" applyFont="1" applyBorder="1" applyAlignment="1">
      <alignment horizontal="center" vertical="center"/>
      <protection/>
    </xf>
    <xf numFmtId="0" fontId="35" fillId="0" borderId="81" xfId="54" applyFont="1" applyBorder="1" applyAlignment="1">
      <alignment horizontal="center" vertical="center"/>
      <protection/>
    </xf>
    <xf numFmtId="0" fontId="5" fillId="0" borderId="27" xfId="54" applyFont="1" applyBorder="1" applyAlignment="1">
      <alignment horizontal="center" vertical="center" shrinkToFit="1"/>
      <protection/>
    </xf>
    <xf numFmtId="0" fontId="5" fillId="0" borderId="28" xfId="54" applyFont="1" applyBorder="1" applyAlignment="1">
      <alignment horizontal="center" vertical="center" shrinkToFit="1"/>
      <protection/>
    </xf>
    <xf numFmtId="0" fontId="5" fillId="0" borderId="89" xfId="54" applyFont="1" applyFill="1" applyBorder="1" applyAlignment="1">
      <alignment horizontal="center" vertical="center"/>
      <protection/>
    </xf>
    <xf numFmtId="0" fontId="5" fillId="0" borderId="86" xfId="54" applyFont="1" applyFill="1" applyBorder="1" applyAlignment="1">
      <alignment horizontal="center" vertical="center"/>
      <protection/>
    </xf>
    <xf numFmtId="0" fontId="5" fillId="0" borderId="83" xfId="54" applyFont="1" applyFill="1" applyBorder="1" applyAlignment="1">
      <alignment horizontal="center" vertical="center"/>
      <protection/>
    </xf>
    <xf numFmtId="0" fontId="5" fillId="0" borderId="87" xfId="54" applyFont="1" applyFill="1" applyBorder="1" applyAlignment="1">
      <alignment horizontal="center" vertical="center"/>
      <protection/>
    </xf>
    <xf numFmtId="0" fontId="5" fillId="0" borderId="82" xfId="54" applyFont="1" applyFill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5" fillId="32" borderId="26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48" xfId="0" applyNumberFormat="1" applyFont="1" applyFill="1" applyBorder="1" applyAlignment="1">
      <alignment horizontal="center" vertical="center" wrapText="1"/>
    </xf>
    <xf numFmtId="49" fontId="14" fillId="32" borderId="12" xfId="0" applyNumberFormat="1" applyFont="1" applyFill="1" applyBorder="1" applyAlignment="1">
      <alignment horizontal="center" vertical="center" wrapText="1"/>
    </xf>
    <xf numFmtId="182" fontId="5" fillId="34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>
      <alignment horizontal="center" vertical="center"/>
    </xf>
    <xf numFmtId="188" fontId="7" fillId="33" borderId="13" xfId="0" applyNumberFormat="1" applyFont="1" applyFill="1" applyBorder="1" applyAlignment="1">
      <alignment horizontal="center" vertical="center" wrapText="1"/>
    </xf>
    <xf numFmtId="189" fontId="7" fillId="33" borderId="13" xfId="0" applyNumberFormat="1" applyFont="1" applyFill="1" applyBorder="1" applyAlignment="1">
      <alignment horizontal="center" vertical="center" wrapText="1"/>
    </xf>
    <xf numFmtId="189" fontId="7" fillId="33" borderId="14" xfId="0" applyNumberFormat="1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80" fontId="5" fillId="33" borderId="14" xfId="0" applyNumberFormat="1" applyFont="1" applyFill="1" applyBorder="1" applyAlignment="1" applyProtection="1">
      <alignment horizontal="center" vertical="center"/>
      <protection/>
    </xf>
    <xf numFmtId="182" fontId="7" fillId="33" borderId="15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 applyProtection="1">
      <alignment horizontal="center" vertical="center"/>
      <protection/>
    </xf>
    <xf numFmtId="1" fontId="7" fillId="33" borderId="60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  <xf numFmtId="182" fontId="7" fillId="33" borderId="19" xfId="0" applyNumberFormat="1" applyFont="1" applyFill="1" applyBorder="1" applyAlignment="1">
      <alignment horizontal="center" vertical="center" wrapText="1"/>
    </xf>
    <xf numFmtId="182" fontId="6" fillId="33" borderId="19" xfId="0" applyNumberFormat="1" applyFont="1" applyFill="1" applyBorder="1" applyAlignment="1">
      <alignment horizontal="center" vertical="center" wrapText="1"/>
    </xf>
    <xf numFmtId="182" fontId="6" fillId="33" borderId="20" xfId="0" applyNumberFormat="1" applyFont="1" applyFill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 wrapText="1"/>
    </xf>
    <xf numFmtId="180" fontId="5" fillId="33" borderId="90" xfId="0" applyNumberFormat="1" applyFont="1" applyFill="1" applyBorder="1" applyAlignment="1" applyProtection="1">
      <alignment vertical="center"/>
      <protection/>
    </xf>
    <xf numFmtId="49" fontId="7" fillId="33" borderId="91" xfId="0" applyNumberFormat="1" applyFont="1" applyFill="1" applyBorder="1" applyAlignment="1">
      <alignment horizontal="center" vertical="center"/>
    </xf>
    <xf numFmtId="182" fontId="7" fillId="33" borderId="13" xfId="0" applyNumberFormat="1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7" fillId="0" borderId="17" xfId="53" applyFont="1" applyBorder="1" applyAlignment="1">
      <alignment horizontal="center" vertical="center" wrapText="1"/>
      <protection/>
    </xf>
    <xf numFmtId="0" fontId="5" fillId="0" borderId="98" xfId="0" applyFont="1" applyBorder="1" applyAlignment="1">
      <alignment vertical="center" wrapText="1"/>
    </xf>
    <xf numFmtId="0" fontId="5" fillId="0" borderId="62" xfId="0" applyFont="1" applyBorder="1" applyAlignment="1">
      <alignment vertical="center" wrapText="1"/>
    </xf>
    <xf numFmtId="0" fontId="25" fillId="0" borderId="18" xfId="53" applyFont="1" applyBorder="1" applyAlignment="1">
      <alignment horizontal="center" vertical="center" wrapText="1"/>
      <protection/>
    </xf>
    <xf numFmtId="0" fontId="0" fillId="0" borderId="99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3" fillId="0" borderId="18" xfId="53" applyFont="1" applyBorder="1" applyAlignment="1">
      <alignment horizontal="center" vertical="center" wrapText="1"/>
      <protection/>
    </xf>
    <xf numFmtId="0" fontId="18" fillId="0" borderId="99" xfId="0" applyFont="1" applyBorder="1" applyAlignment="1">
      <alignment wrapText="1"/>
    </xf>
    <xf numFmtId="0" fontId="18" fillId="0" borderId="10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77" xfId="0" applyFont="1" applyBorder="1" applyAlignment="1">
      <alignment wrapText="1"/>
    </xf>
    <xf numFmtId="0" fontId="18" fillId="0" borderId="69" xfId="0" applyFont="1" applyBorder="1" applyAlignment="1">
      <alignment wrapText="1"/>
    </xf>
    <xf numFmtId="0" fontId="18" fillId="0" borderId="101" xfId="0" applyFont="1" applyBorder="1" applyAlignment="1">
      <alignment wrapText="1"/>
    </xf>
    <xf numFmtId="0" fontId="18" fillId="0" borderId="68" xfId="0" applyFont="1" applyBorder="1" applyAlignment="1">
      <alignment wrapText="1"/>
    </xf>
    <xf numFmtId="0" fontId="18" fillId="0" borderId="99" xfId="0" applyFont="1" applyBorder="1" applyAlignment="1">
      <alignment vertical="center" wrapText="1"/>
    </xf>
    <xf numFmtId="0" fontId="18" fillId="0" borderId="100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0" fontId="18" fillId="0" borderId="101" xfId="0" applyFont="1" applyBorder="1" applyAlignment="1">
      <alignment vertical="center" wrapText="1"/>
    </xf>
    <xf numFmtId="0" fontId="18" fillId="0" borderId="68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1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7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3" fillId="0" borderId="18" xfId="53" applyNumberFormat="1" applyFont="1" applyBorder="1" applyAlignment="1">
      <alignment horizontal="center" vertical="center" wrapText="1"/>
      <protection/>
    </xf>
    <xf numFmtId="0" fontId="18" fillId="0" borderId="99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5" fillId="0" borderId="102" xfId="0" applyNumberFormat="1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15" fillId="0" borderId="94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05" xfId="54" applyFont="1" applyBorder="1" applyAlignment="1">
      <alignment horizontal="center" vertical="center" wrapText="1"/>
      <protection/>
    </xf>
    <xf numFmtId="0" fontId="2" fillId="0" borderId="106" xfId="54" applyFont="1" applyBorder="1" applyAlignment="1">
      <alignment horizontal="center" vertical="center" wrapText="1"/>
      <protection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2" fillId="0" borderId="34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71" fillId="0" borderId="96" xfId="0" applyFont="1" applyFill="1" applyBorder="1" applyAlignment="1">
      <alignment horizontal="center" vertical="center" wrapText="1"/>
    </xf>
    <xf numFmtId="0" fontId="74" fillId="0" borderId="51" xfId="0" applyFont="1" applyFill="1" applyBorder="1" applyAlignment="1">
      <alignment horizontal="center" vertical="center" wrapText="1"/>
    </xf>
    <xf numFmtId="0" fontId="74" fillId="0" borderId="97" xfId="0" applyFont="1" applyFill="1" applyBorder="1" applyAlignment="1">
      <alignment horizontal="center" vertical="center" wrapText="1"/>
    </xf>
    <xf numFmtId="0" fontId="71" fillId="0" borderId="17" xfId="53" applyFont="1" applyFill="1" applyBorder="1" applyAlignment="1">
      <alignment horizontal="center" vertical="center" wrapText="1"/>
      <protection/>
    </xf>
    <xf numFmtId="0" fontId="71" fillId="0" borderId="98" xfId="0" applyFont="1" applyFill="1" applyBorder="1" applyAlignment="1">
      <alignment vertical="center" wrapText="1"/>
    </xf>
    <xf numFmtId="0" fontId="71" fillId="0" borderId="62" xfId="0" applyFont="1" applyFill="1" applyBorder="1" applyAlignment="1">
      <alignment vertical="center" wrapText="1"/>
    </xf>
    <xf numFmtId="0" fontId="19" fillId="0" borderId="102" xfId="0" applyFont="1" applyBorder="1" applyAlignment="1">
      <alignment/>
    </xf>
    <xf numFmtId="0" fontId="18" fillId="0" borderId="104" xfId="0" applyFont="1" applyBorder="1" applyAlignment="1">
      <alignment/>
    </xf>
    <xf numFmtId="0" fontId="71" fillId="0" borderId="102" xfId="0" applyFont="1" applyFill="1" applyBorder="1" applyAlignment="1">
      <alignment horizontal="center" vertical="center" wrapText="1"/>
    </xf>
    <xf numFmtId="0" fontId="74" fillId="0" borderId="103" xfId="0" applyFont="1" applyFill="1" applyBorder="1" applyAlignment="1">
      <alignment horizontal="center" vertical="center" wrapText="1"/>
    </xf>
    <xf numFmtId="0" fontId="74" fillId="0" borderId="104" xfId="0" applyFont="1" applyFill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5" fillId="0" borderId="18" xfId="53" applyNumberFormat="1" applyFont="1" applyBorder="1" applyAlignment="1" applyProtection="1">
      <alignment horizontal="left" vertical="top" wrapText="1"/>
      <protection locked="0"/>
    </xf>
    <xf numFmtId="0" fontId="15" fillId="0" borderId="99" xfId="0" applyFont="1" applyBorder="1" applyAlignment="1">
      <alignment horizontal="left" wrapText="1"/>
    </xf>
    <xf numFmtId="0" fontId="15" fillId="0" borderId="99" xfId="0" applyFont="1" applyBorder="1" applyAlignment="1">
      <alignment wrapText="1"/>
    </xf>
    <xf numFmtId="0" fontId="15" fillId="0" borderId="100" xfId="0" applyFont="1" applyBorder="1" applyAlignment="1">
      <alignment wrapText="1"/>
    </xf>
    <xf numFmtId="0" fontId="0" fillId="0" borderId="69" xfId="0" applyBorder="1" applyAlignment="1">
      <alignment wrapText="1"/>
    </xf>
    <xf numFmtId="0" fontId="0" fillId="0" borderId="101" xfId="0" applyBorder="1" applyAlignment="1">
      <alignment wrapText="1"/>
    </xf>
    <xf numFmtId="0" fontId="0" fillId="0" borderId="6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09" xfId="54" applyFont="1" applyBorder="1" applyAlignment="1">
      <alignment horizontal="center" vertical="center" textRotation="90"/>
      <protection/>
    </xf>
    <xf numFmtId="0" fontId="2" fillId="0" borderId="80" xfId="54" applyFont="1" applyBorder="1" applyAlignment="1">
      <alignment horizontal="center" vertical="center" textRotation="90"/>
      <protection/>
    </xf>
    <xf numFmtId="0" fontId="2" fillId="0" borderId="0" xfId="0" applyFont="1" applyFill="1" applyAlignment="1">
      <alignment vertical="center" wrapText="1"/>
    </xf>
    <xf numFmtId="0" fontId="24" fillId="0" borderId="0" xfId="53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6" fillId="0" borderId="18" xfId="53" applyFont="1" applyBorder="1" applyAlignment="1">
      <alignment horizontal="center" vertical="center" wrapText="1"/>
      <protection/>
    </xf>
    <xf numFmtId="0" fontId="2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justify"/>
    </xf>
    <xf numFmtId="0" fontId="15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182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98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182" fontId="33" fillId="0" borderId="10" xfId="0" applyNumberFormat="1" applyFont="1" applyFill="1" applyBorder="1" applyAlignment="1" applyProtection="1">
      <alignment horizontal="center" vertical="center" wrapText="1"/>
      <protection/>
    </xf>
    <xf numFmtId="182" fontId="34" fillId="0" borderId="10" xfId="0" applyNumberFormat="1" applyFont="1" applyBorder="1" applyAlignment="1">
      <alignment vertical="center" wrapText="1"/>
    </xf>
    <xf numFmtId="182" fontId="34" fillId="0" borderId="98" xfId="0" applyNumberFormat="1" applyFont="1" applyBorder="1" applyAlignment="1">
      <alignment horizontal="center" vertical="center" wrapText="1"/>
    </xf>
    <xf numFmtId="182" fontId="34" fillId="0" borderId="62" xfId="0" applyNumberFormat="1" applyFont="1" applyBorder="1" applyAlignment="1">
      <alignment horizontal="center" vertical="center" wrapText="1"/>
    </xf>
    <xf numFmtId="182" fontId="33" fillId="33" borderId="0" xfId="0" applyNumberFormat="1" applyFont="1" applyFill="1" applyBorder="1" applyAlignment="1" applyProtection="1">
      <alignment horizontal="center" vertical="center" wrapText="1"/>
      <protection/>
    </xf>
    <xf numFmtId="182" fontId="34" fillId="33" borderId="0" xfId="0" applyNumberFormat="1" applyFont="1" applyFill="1" applyBorder="1" applyAlignment="1">
      <alignment vertical="center" wrapText="1"/>
    </xf>
    <xf numFmtId="49" fontId="7" fillId="0" borderId="105" xfId="0" applyNumberFormat="1" applyFont="1" applyFill="1" applyBorder="1" applyAlignment="1">
      <alignment horizontal="center" vertical="center" wrapText="1"/>
    </xf>
    <xf numFmtId="49" fontId="7" fillId="0" borderId="106" xfId="0" applyNumberFormat="1" applyFont="1" applyFill="1" applyBorder="1" applyAlignment="1">
      <alignment horizontal="center" vertical="center" wrapText="1"/>
    </xf>
    <xf numFmtId="49" fontId="7" fillId="0" borderId="1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98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99" xfId="0" applyNumberFormat="1" applyFont="1" applyFill="1" applyBorder="1" applyAlignment="1" applyProtection="1">
      <alignment horizontal="center" vertical="center"/>
      <protection/>
    </xf>
    <xf numFmtId="0" fontId="5" fillId="0" borderId="100" xfId="0" applyNumberFormat="1" applyFont="1" applyFill="1" applyBorder="1" applyAlignment="1" applyProtection="1">
      <alignment horizontal="center" vertical="center"/>
      <protection/>
    </xf>
    <xf numFmtId="0" fontId="13" fillId="0" borderId="66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191" fontId="13" fillId="0" borderId="0" xfId="0" applyNumberFormat="1" applyFont="1" applyFill="1" applyBorder="1" applyAlignment="1" applyProtection="1">
      <alignment horizontal="center" vertical="center"/>
      <protection/>
    </xf>
    <xf numFmtId="191" fontId="12" fillId="0" borderId="112" xfId="0" applyNumberFormat="1" applyFont="1" applyFill="1" applyBorder="1" applyAlignment="1" applyProtection="1">
      <alignment horizontal="center" vertical="center"/>
      <protection/>
    </xf>
    <xf numFmtId="191" fontId="12" fillId="0" borderId="113" xfId="0" applyNumberFormat="1" applyFont="1" applyFill="1" applyBorder="1" applyAlignment="1" applyProtection="1">
      <alignment horizontal="center" vertical="center"/>
      <protection/>
    </xf>
    <xf numFmtId="191" fontId="12" fillId="0" borderId="114" xfId="0" applyNumberFormat="1" applyFont="1" applyFill="1" applyBorder="1" applyAlignment="1" applyProtection="1">
      <alignment horizontal="center" vertical="center"/>
      <protection/>
    </xf>
    <xf numFmtId="191" fontId="12" fillId="0" borderId="34" xfId="0" applyNumberFormat="1" applyFont="1" applyFill="1" applyBorder="1" applyAlignment="1" applyProtection="1">
      <alignment horizontal="center" vertical="center"/>
      <protection/>
    </xf>
    <xf numFmtId="191" fontId="12" fillId="0" borderId="15" xfId="0" applyNumberFormat="1" applyFont="1" applyFill="1" applyBorder="1" applyAlignment="1" applyProtection="1">
      <alignment horizontal="center" vertical="center"/>
      <protection/>
    </xf>
    <xf numFmtId="191" fontId="12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190" fontId="7" fillId="0" borderId="35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53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7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 textRotation="90"/>
      <protection/>
    </xf>
    <xf numFmtId="0" fontId="2" fillId="0" borderId="115" xfId="0" applyNumberFormat="1" applyFont="1" applyFill="1" applyBorder="1" applyAlignment="1" applyProtection="1">
      <alignment horizontal="center" vertical="center" textRotation="90"/>
      <protection/>
    </xf>
    <xf numFmtId="190" fontId="2" fillId="0" borderId="116" xfId="0" applyNumberFormat="1" applyFont="1" applyFill="1" applyBorder="1" applyAlignment="1" applyProtection="1">
      <alignment horizontal="center" vertical="center" wrapText="1"/>
      <protection/>
    </xf>
    <xf numFmtId="190" fontId="2" fillId="0" borderId="113" xfId="0" applyNumberFormat="1" applyFont="1" applyFill="1" applyBorder="1" applyAlignment="1" applyProtection="1">
      <alignment horizontal="center" vertical="center" wrapText="1"/>
      <protection/>
    </xf>
    <xf numFmtId="190" fontId="2" fillId="0" borderId="117" xfId="0" applyNumberFormat="1" applyFont="1" applyFill="1" applyBorder="1" applyAlignment="1" applyProtection="1">
      <alignment horizontal="center" vertical="center" wrapText="1"/>
      <protection/>
    </xf>
    <xf numFmtId="190" fontId="2" fillId="0" borderId="118" xfId="0" applyNumberFormat="1" applyFont="1" applyFill="1" applyBorder="1" applyAlignment="1" applyProtection="1">
      <alignment horizontal="center" vertical="center" wrapText="1"/>
      <protection/>
    </xf>
    <xf numFmtId="190" fontId="2" fillId="0" borderId="101" xfId="0" applyNumberFormat="1" applyFont="1" applyFill="1" applyBorder="1" applyAlignment="1" applyProtection="1">
      <alignment horizontal="center" vertical="center" wrapText="1"/>
      <protection/>
    </xf>
    <xf numFmtId="190" fontId="2" fillId="0" borderId="119" xfId="0" applyNumberFormat="1" applyFont="1" applyFill="1" applyBorder="1" applyAlignment="1" applyProtection="1">
      <alignment horizontal="center" vertical="center" wrapText="1"/>
      <protection/>
    </xf>
    <xf numFmtId="190" fontId="2" fillId="0" borderId="120" xfId="0" applyNumberFormat="1" applyFont="1" applyFill="1" applyBorder="1" applyAlignment="1" applyProtection="1">
      <alignment horizontal="center" vertical="center" wrapText="1"/>
      <protection/>
    </xf>
    <xf numFmtId="190" fontId="2" fillId="0" borderId="121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2" fillId="0" borderId="12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6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11" fillId="0" borderId="101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73" xfId="0" applyNumberFormat="1" applyFont="1" applyFill="1" applyBorder="1" applyAlignment="1" applyProtection="1">
      <alignment horizontal="center" vertical="center"/>
      <protection/>
    </xf>
    <xf numFmtId="190" fontId="2" fillId="0" borderId="123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2" xfId="0" applyNumberFormat="1" applyFont="1" applyFill="1" applyBorder="1" applyAlignment="1" applyProtection="1">
      <alignment horizontal="center" vertical="center" wrapText="1"/>
      <protection/>
    </xf>
    <xf numFmtId="180" fontId="2" fillId="0" borderId="113" xfId="0" applyNumberFormat="1" applyFont="1" applyFill="1" applyBorder="1" applyAlignment="1" applyProtection="1">
      <alignment horizontal="center" vertical="center" wrapText="1"/>
      <protection/>
    </xf>
    <xf numFmtId="180" fontId="2" fillId="0" borderId="114" xfId="0" applyNumberFormat="1" applyFont="1" applyFill="1" applyBorder="1" applyAlignment="1" applyProtection="1">
      <alignment horizontal="center" vertical="center" wrapText="1"/>
      <protection/>
    </xf>
    <xf numFmtId="180" fontId="2" fillId="0" borderId="125" xfId="0" applyNumberFormat="1" applyFont="1" applyFill="1" applyBorder="1" applyAlignment="1" applyProtection="1">
      <alignment horizontal="center" vertical="center" wrapText="1"/>
      <protection/>
    </xf>
    <xf numFmtId="180" fontId="2" fillId="0" borderId="101" xfId="0" applyNumberFormat="1" applyFont="1" applyFill="1" applyBorder="1" applyAlignment="1" applyProtection="1">
      <alignment horizontal="center" vertical="center" wrapText="1"/>
      <protection/>
    </xf>
    <xf numFmtId="180" fontId="2" fillId="0" borderId="126" xfId="0" applyNumberFormat="1" applyFont="1" applyFill="1" applyBorder="1" applyAlignment="1" applyProtection="1">
      <alignment horizontal="center" vertical="center" wrapText="1"/>
      <protection/>
    </xf>
    <xf numFmtId="190" fontId="2" fillId="0" borderId="127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58" xfId="0" applyNumberFormat="1" applyFont="1" applyFill="1" applyBorder="1" applyAlignment="1" applyProtection="1">
      <alignment horizontal="center" vertical="center" wrapText="1"/>
      <protection/>
    </xf>
    <xf numFmtId="190" fontId="2" fillId="0" borderId="74" xfId="0" applyNumberFormat="1" applyFont="1" applyFill="1" applyBorder="1" applyAlignment="1" applyProtection="1">
      <alignment horizontal="center" vertical="center" wrapText="1"/>
      <protection/>
    </xf>
    <xf numFmtId="1" fontId="7" fillId="0" borderId="34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91" fontId="12" fillId="0" borderId="105" xfId="0" applyNumberFormat="1" applyFont="1" applyFill="1" applyBorder="1" applyAlignment="1" applyProtection="1">
      <alignment horizontal="center" vertical="center"/>
      <protection/>
    </xf>
    <xf numFmtId="191" fontId="12" fillId="0" borderId="106" xfId="0" applyNumberFormat="1" applyFont="1" applyFill="1" applyBorder="1" applyAlignment="1" applyProtection="1">
      <alignment horizontal="center" vertical="center"/>
      <protection/>
    </xf>
    <xf numFmtId="191" fontId="12" fillId="0" borderId="10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05" xfId="0" applyFont="1" applyFill="1" applyBorder="1" applyAlignment="1">
      <alignment horizontal="right" vertical="center" wrapText="1"/>
    </xf>
    <xf numFmtId="0" fontId="7" fillId="0" borderId="110" xfId="0" applyFont="1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98" xfId="0" applyFont="1" applyFill="1" applyBorder="1" applyAlignment="1" applyProtection="1">
      <alignment horizontal="right" vertical="center"/>
      <protection/>
    </xf>
    <xf numFmtId="0" fontId="5" fillId="0" borderId="62" xfId="0" applyFont="1" applyFill="1" applyBorder="1" applyAlignment="1" applyProtection="1">
      <alignment horizontal="right" vertical="center"/>
      <protection/>
    </xf>
    <xf numFmtId="0" fontId="12" fillId="0" borderId="34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right" vertical="center"/>
    </xf>
    <xf numFmtId="0" fontId="5" fillId="0" borderId="129" xfId="0" applyFont="1" applyFill="1" applyBorder="1" applyAlignment="1">
      <alignment horizontal="right" vertical="center"/>
    </xf>
    <xf numFmtId="0" fontId="5" fillId="0" borderId="91" xfId="0" applyFont="1" applyFill="1" applyBorder="1" applyAlignment="1">
      <alignment horizontal="right" vertical="center"/>
    </xf>
    <xf numFmtId="0" fontId="7" fillId="0" borderId="110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right" vertical="center" wrapText="1"/>
    </xf>
    <xf numFmtId="0" fontId="5" fillId="0" borderId="130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2" fillId="0" borderId="101" xfId="0" applyFont="1" applyBorder="1" applyAlignment="1" applyProtection="1">
      <alignment horizontal="right" vertical="center"/>
      <protection/>
    </xf>
    <xf numFmtId="0" fontId="21" fillId="0" borderId="101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91" fontId="13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111" xfId="0" applyNumberFormat="1" applyFont="1" applyFill="1" applyBorder="1" applyAlignment="1" applyProtection="1">
      <alignment horizontal="center" vertical="center"/>
      <protection/>
    </xf>
    <xf numFmtId="49" fontId="7" fillId="0" borderId="105" xfId="0" applyNumberFormat="1" applyFont="1" applyFill="1" applyBorder="1" applyAlignment="1">
      <alignment horizontal="right" vertical="center" wrapText="1"/>
    </xf>
    <xf numFmtId="49" fontId="7" fillId="0" borderId="1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70" zoomScaleSheetLayoutView="70" zoomScalePageLayoutView="0" workbookViewId="0" topLeftCell="A1">
      <selection activeCell="P9" sqref="P9:AN10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9" width="3.25390625" style="1" customWidth="1"/>
    <col min="10" max="10" width="4.125" style="1" customWidth="1"/>
    <col min="11" max="11" width="4.6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4.75390625" style="1" customWidth="1"/>
    <col min="17" max="17" width="3.875" style="1" customWidth="1"/>
    <col min="18" max="18" width="5.75390625" style="1" customWidth="1"/>
    <col min="19" max="19" width="5.125" style="1" customWidth="1"/>
    <col min="20" max="20" width="3.875" style="1" customWidth="1"/>
    <col min="21" max="21" width="4.625" style="1" customWidth="1"/>
    <col min="22" max="22" width="4.375" style="1" customWidth="1"/>
    <col min="23" max="23" width="5.75390625" style="1" customWidth="1"/>
    <col min="24" max="24" width="4.875" style="1" customWidth="1"/>
    <col min="25" max="25" width="4.25390625" style="1" customWidth="1"/>
    <col min="26" max="26" width="4.125" style="1" customWidth="1"/>
    <col min="27" max="27" width="4.875" style="1" customWidth="1"/>
    <col min="28" max="28" width="5.625" style="1" customWidth="1"/>
    <col min="29" max="29" width="3.75390625" style="1" customWidth="1"/>
    <col min="30" max="31" width="3.875" style="1" customWidth="1"/>
    <col min="32" max="32" width="3.375" style="1" customWidth="1"/>
    <col min="33" max="34" width="3.75390625" style="1" customWidth="1"/>
    <col min="35" max="35" width="5.625" style="1" customWidth="1"/>
    <col min="36" max="36" width="4.375" style="1" customWidth="1"/>
    <col min="37" max="37" width="4.875" style="1" customWidth="1"/>
    <col min="38" max="39" width="4.25390625" style="1" customWidth="1"/>
    <col min="40" max="40" width="4.375" style="1" customWidth="1"/>
    <col min="41" max="42" width="4.25390625" style="1" customWidth="1"/>
    <col min="43" max="43" width="4.875" style="1" customWidth="1"/>
    <col min="44" max="44" width="4.75390625" style="1" customWidth="1"/>
    <col min="45" max="45" width="4.25390625" style="1" customWidth="1"/>
    <col min="46" max="46" width="3.875" style="1" customWidth="1"/>
    <col min="47" max="48" width="3.75390625" style="1" customWidth="1"/>
    <col min="49" max="49" width="4.00390625" style="1" customWidth="1"/>
    <col min="50" max="50" width="4.125" style="1" customWidth="1"/>
    <col min="51" max="51" width="4.75390625" style="1" customWidth="1"/>
    <col min="52" max="52" width="3.75390625" style="1" customWidth="1"/>
    <col min="53" max="53" width="3.37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732" t="s">
        <v>14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662" t="s">
        <v>99</v>
      </c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72" t="s">
        <v>114</v>
      </c>
      <c r="AP1" s="672"/>
      <c r="AQ1" s="672"/>
      <c r="AR1" s="672"/>
      <c r="AS1" s="672"/>
      <c r="AT1" s="672"/>
      <c r="AU1" s="672"/>
      <c r="AV1" s="672"/>
      <c r="AW1" s="672"/>
      <c r="AX1" s="672"/>
      <c r="AY1" s="672"/>
      <c r="AZ1" s="672"/>
      <c r="BA1" s="672"/>
      <c r="BB1" s="672"/>
      <c r="BC1" s="672"/>
      <c r="BD1" s="672"/>
      <c r="BE1" s="672"/>
    </row>
    <row r="2" spans="1:57" ht="18.75" customHeight="1">
      <c r="A2" s="731" t="s">
        <v>30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663" t="s">
        <v>15</v>
      </c>
      <c r="Q2" s="663"/>
      <c r="R2" s="663"/>
      <c r="S2" s="663"/>
      <c r="T2" s="663"/>
      <c r="U2" s="663"/>
      <c r="V2" s="663"/>
      <c r="W2" s="663"/>
      <c r="X2" s="663"/>
      <c r="Y2" s="663"/>
      <c r="Z2" s="663"/>
      <c r="AA2" s="663"/>
      <c r="AB2" s="663"/>
      <c r="AC2" s="663"/>
      <c r="AD2" s="663"/>
      <c r="AE2" s="663"/>
      <c r="AF2" s="663"/>
      <c r="AG2" s="663"/>
      <c r="AH2" s="663"/>
      <c r="AI2" s="663"/>
      <c r="AJ2" s="663"/>
      <c r="AK2" s="663"/>
      <c r="AL2" s="663"/>
      <c r="AM2" s="663"/>
      <c r="AN2" s="663"/>
      <c r="AO2" s="673"/>
      <c r="AP2" s="673"/>
      <c r="AQ2" s="673"/>
      <c r="AR2" s="673"/>
      <c r="AS2" s="673"/>
      <c r="AT2" s="673"/>
      <c r="AU2" s="673"/>
      <c r="AV2" s="673"/>
      <c r="AW2" s="673"/>
      <c r="AX2" s="673"/>
      <c r="AY2" s="673"/>
      <c r="AZ2" s="673"/>
      <c r="BA2" s="673"/>
      <c r="BB2" s="673"/>
      <c r="BC2" s="673"/>
      <c r="BD2" s="673"/>
      <c r="BE2" s="673"/>
    </row>
    <row r="3" spans="1:57" ht="18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682" t="s">
        <v>113</v>
      </c>
      <c r="AP3" s="682"/>
      <c r="AQ3" s="682"/>
      <c r="AR3" s="682"/>
      <c r="AS3" s="682"/>
      <c r="AT3" s="682"/>
      <c r="AU3" s="682"/>
      <c r="AV3" s="682"/>
      <c r="AW3" s="682"/>
      <c r="AX3" s="682"/>
      <c r="AY3" s="682"/>
      <c r="AZ3" s="682"/>
      <c r="BA3" s="682"/>
      <c r="BB3" s="682"/>
      <c r="BC3" s="682"/>
      <c r="BD3" s="682"/>
      <c r="BE3" s="682"/>
    </row>
    <row r="4" spans="1:57" ht="39.75" customHeight="1">
      <c r="A4" s="734"/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664" t="s">
        <v>112</v>
      </c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82" t="s">
        <v>111</v>
      </c>
      <c r="AP4" s="728"/>
      <c r="AQ4" s="728"/>
      <c r="AR4" s="728"/>
      <c r="AS4" s="728"/>
      <c r="AT4" s="728"/>
      <c r="AU4" s="728"/>
      <c r="AV4" s="728"/>
      <c r="AW4" s="728"/>
      <c r="AX4" s="728"/>
      <c r="AY4" s="728"/>
      <c r="AZ4" s="728"/>
      <c r="BA4" s="728"/>
      <c r="BB4" s="728"/>
      <c r="BC4" s="728"/>
      <c r="BD4" s="728"/>
      <c r="BE4" s="728"/>
    </row>
    <row r="5" spans="1:57" s="4" customFormat="1" ht="30" customHeight="1">
      <c r="A5" s="727" t="s">
        <v>130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33" t="s">
        <v>278</v>
      </c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  <c r="AK5" s="733"/>
      <c r="AL5" s="733"/>
      <c r="AM5" s="733"/>
      <c r="AN5" s="733"/>
      <c r="AO5" s="674" t="s">
        <v>63</v>
      </c>
      <c r="AP5" s="674"/>
      <c r="AQ5" s="674"/>
      <c r="AR5" s="674"/>
      <c r="AS5" s="674"/>
      <c r="AT5" s="674"/>
      <c r="AU5" s="674"/>
      <c r="AV5" s="674"/>
      <c r="AW5" s="674"/>
      <c r="AX5" s="674"/>
      <c r="AY5" s="674"/>
      <c r="AZ5" s="674"/>
      <c r="BA5" s="674"/>
      <c r="BB5" s="674"/>
      <c r="BC5" s="674"/>
      <c r="BD5" s="674"/>
      <c r="BE5" s="674"/>
    </row>
    <row r="6" spans="1:57" s="4" customFormat="1" ht="30.75" customHeight="1">
      <c r="A6" s="727" t="s">
        <v>243</v>
      </c>
      <c r="B6" s="727"/>
      <c r="C6" s="727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9" t="s">
        <v>279</v>
      </c>
      <c r="Q6" s="729"/>
      <c r="R6" s="729"/>
      <c r="S6" s="729"/>
      <c r="T6" s="729"/>
      <c r="U6" s="729"/>
      <c r="V6" s="729"/>
      <c r="W6" s="729"/>
      <c r="X6" s="729"/>
      <c r="Y6" s="729"/>
      <c r="Z6" s="729"/>
      <c r="AA6" s="729"/>
      <c r="AB6" s="729"/>
      <c r="AC6" s="729"/>
      <c r="AD6" s="729"/>
      <c r="AE6" s="729"/>
      <c r="AF6" s="729"/>
      <c r="AG6" s="729"/>
      <c r="AH6" s="729"/>
      <c r="AI6" s="729"/>
      <c r="AJ6" s="729"/>
      <c r="AK6" s="729"/>
      <c r="AL6" s="729"/>
      <c r="AM6" s="729"/>
      <c r="AN6" s="729"/>
      <c r="AO6" s="674" t="s">
        <v>60</v>
      </c>
      <c r="AP6" s="674"/>
      <c r="AQ6" s="674"/>
      <c r="AR6" s="674"/>
      <c r="AS6" s="674"/>
      <c r="AT6" s="674"/>
      <c r="AU6" s="674"/>
      <c r="AV6" s="674"/>
      <c r="AW6" s="674"/>
      <c r="AX6" s="674"/>
      <c r="AY6" s="674"/>
      <c r="AZ6" s="674"/>
      <c r="BA6" s="674"/>
      <c r="BB6" s="674"/>
      <c r="BC6" s="674"/>
      <c r="BD6" s="674"/>
      <c r="BE6" s="674"/>
    </row>
    <row r="7" spans="1:57" s="4" customFormat="1" ht="28.5" customHeight="1">
      <c r="A7" s="727"/>
      <c r="B7" s="727"/>
      <c r="C7" s="727"/>
      <c r="D7" s="727"/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727"/>
      <c r="P7" s="675" t="s">
        <v>282</v>
      </c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6"/>
      <c r="AK7" s="676"/>
      <c r="AL7" s="676"/>
      <c r="AM7" s="676"/>
      <c r="AN7" s="676"/>
      <c r="AO7" s="674" t="s">
        <v>61</v>
      </c>
      <c r="AP7" s="674"/>
      <c r="AQ7" s="674"/>
      <c r="AR7" s="674"/>
      <c r="AS7" s="674"/>
      <c r="AT7" s="674"/>
      <c r="AU7" s="674"/>
      <c r="AV7" s="674"/>
      <c r="AW7" s="674"/>
      <c r="AX7" s="674"/>
      <c r="AY7" s="674"/>
      <c r="AZ7" s="674"/>
      <c r="BA7" s="674"/>
      <c r="BB7" s="674"/>
      <c r="BC7" s="674"/>
      <c r="BD7" s="674"/>
      <c r="BE7" s="674"/>
    </row>
    <row r="8" spans="16:57" s="4" customFormat="1" ht="12" customHeight="1"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676"/>
      <c r="AA8" s="676"/>
      <c r="AB8" s="676"/>
      <c r="AC8" s="676"/>
      <c r="AD8" s="676"/>
      <c r="AE8" s="676"/>
      <c r="AF8" s="676"/>
      <c r="AG8" s="676"/>
      <c r="AH8" s="676"/>
      <c r="AI8" s="676"/>
      <c r="AJ8" s="676"/>
      <c r="AK8" s="676"/>
      <c r="AL8" s="676"/>
      <c r="AM8" s="676"/>
      <c r="AN8" s="676"/>
      <c r="AO8" s="674"/>
      <c r="AP8" s="674"/>
      <c r="AQ8" s="674"/>
      <c r="AR8" s="674"/>
      <c r="AS8" s="674"/>
      <c r="AT8" s="674"/>
      <c r="AU8" s="674"/>
      <c r="AV8" s="674"/>
      <c r="AW8" s="674"/>
      <c r="AX8" s="674"/>
      <c r="AY8" s="674"/>
      <c r="AZ8" s="674"/>
      <c r="BA8" s="674"/>
      <c r="BB8" s="674"/>
      <c r="BC8" s="674"/>
      <c r="BD8" s="674"/>
      <c r="BE8" s="674"/>
    </row>
    <row r="9" spans="16:57" s="4" customFormat="1" ht="22.5" customHeight="1">
      <c r="P9" s="675" t="s">
        <v>280</v>
      </c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5"/>
      <c r="AK9" s="675"/>
      <c r="AL9" s="675"/>
      <c r="AM9" s="675"/>
      <c r="AN9" s="675"/>
      <c r="AO9" s="674" t="s">
        <v>62</v>
      </c>
      <c r="AP9" s="674"/>
      <c r="AQ9" s="674"/>
      <c r="AR9" s="674"/>
      <c r="AS9" s="674"/>
      <c r="AT9" s="674"/>
      <c r="AU9" s="674"/>
      <c r="AV9" s="674"/>
      <c r="AW9" s="674"/>
      <c r="AX9" s="674"/>
      <c r="AY9" s="674"/>
      <c r="AZ9" s="674"/>
      <c r="BA9" s="674"/>
      <c r="BB9" s="674"/>
      <c r="BC9" s="674"/>
      <c r="BD9" s="674"/>
      <c r="BE9" s="674"/>
    </row>
    <row r="10" spans="16:57" s="4" customFormat="1" ht="13.5" customHeight="1"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676"/>
      <c r="AL10" s="676"/>
      <c r="AM10" s="676"/>
      <c r="AN10" s="676"/>
      <c r="AO10" s="674"/>
      <c r="AP10" s="674"/>
      <c r="AQ10" s="674"/>
      <c r="AR10" s="674"/>
      <c r="AS10" s="674"/>
      <c r="AT10" s="674"/>
      <c r="AU10" s="674"/>
      <c r="AV10" s="674"/>
      <c r="AW10" s="674"/>
      <c r="AX10" s="674"/>
      <c r="AY10" s="674"/>
      <c r="AZ10" s="674"/>
      <c r="BA10" s="674"/>
      <c r="BB10" s="674"/>
      <c r="BC10" s="674"/>
      <c r="BD10" s="674"/>
      <c r="BE10" s="674"/>
    </row>
    <row r="11" spans="16:57" s="4" customFormat="1" ht="17.25" customHeight="1">
      <c r="P11" s="677" t="s">
        <v>281</v>
      </c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677"/>
      <c r="AB11" s="677"/>
      <c r="AC11" s="677"/>
      <c r="AD11" s="677"/>
      <c r="AE11" s="677"/>
      <c r="AF11" s="677"/>
      <c r="AG11" s="677"/>
      <c r="AH11" s="677"/>
      <c r="AI11" s="677"/>
      <c r="AJ11" s="677"/>
      <c r="AK11" s="677"/>
      <c r="AL11" s="677"/>
      <c r="AM11" s="677"/>
      <c r="AN11" s="677"/>
      <c r="AO11" s="730"/>
      <c r="AP11" s="730"/>
      <c r="AQ11" s="730"/>
      <c r="AR11" s="730"/>
      <c r="AS11" s="730"/>
      <c r="AT11" s="730"/>
      <c r="AU11" s="730"/>
      <c r="AV11" s="730"/>
      <c r="AW11" s="730"/>
      <c r="AX11" s="730"/>
      <c r="AY11" s="730"/>
      <c r="AZ11" s="730"/>
      <c r="BA11" s="730"/>
      <c r="BB11" s="730"/>
      <c r="BC11" s="730"/>
      <c r="BD11" s="730"/>
      <c r="BE11" s="730"/>
    </row>
    <row r="12" spans="41:57" s="4" customFormat="1" ht="21" customHeight="1">
      <c r="AO12" s="680" t="s">
        <v>64</v>
      </c>
      <c r="AP12" s="680"/>
      <c r="AQ12" s="680"/>
      <c r="AR12" s="680"/>
      <c r="AS12" s="680"/>
      <c r="AT12" s="680"/>
      <c r="AU12" s="680"/>
      <c r="AV12" s="680"/>
      <c r="AW12" s="680"/>
      <c r="AX12" s="680"/>
      <c r="AY12" s="680"/>
      <c r="AZ12" s="680"/>
      <c r="BA12" s="680"/>
      <c r="BB12" s="680"/>
      <c r="BC12" s="680"/>
      <c r="BD12" s="680"/>
      <c r="BE12" s="680"/>
    </row>
    <row r="13" spans="41:57" s="4" customFormat="1" ht="15.75" customHeight="1">
      <c r="AO13" s="681"/>
      <c r="AP13" s="681"/>
      <c r="AQ13" s="681"/>
      <c r="AR13" s="681"/>
      <c r="AS13" s="681"/>
      <c r="AT13" s="681"/>
      <c r="AU13" s="681"/>
      <c r="AV13" s="681"/>
      <c r="AW13" s="681"/>
      <c r="AX13" s="681"/>
      <c r="AY13" s="681"/>
      <c r="AZ13" s="681"/>
      <c r="BA13" s="681"/>
      <c r="BB13" s="681"/>
      <c r="BC13" s="681"/>
      <c r="BD13" s="681"/>
      <c r="BE13" s="681"/>
    </row>
    <row r="14" spans="41:57" s="4" customFormat="1" ht="30.75" customHeight="1">
      <c r="AO14" s="718" t="s">
        <v>244</v>
      </c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8"/>
      <c r="BA14" s="718"/>
      <c r="BB14" s="718"/>
      <c r="BC14" s="718"/>
      <c r="BD14" s="718"/>
      <c r="BE14" s="718"/>
    </row>
    <row r="15" spans="41:57" s="4" customFormat="1" ht="36.75" customHeight="1">
      <c r="AO15" s="718" t="s">
        <v>245</v>
      </c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8"/>
      <c r="BA15" s="718"/>
      <c r="BB15" s="718"/>
      <c r="BC15" s="718"/>
      <c r="BD15" s="718"/>
      <c r="BE15" s="718"/>
    </row>
    <row r="16" spans="1:57" s="4" customFormat="1" ht="18.75">
      <c r="A16" s="683" t="s">
        <v>110</v>
      </c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3"/>
      <c r="BE16" s="683"/>
    </row>
    <row r="17" ht="9.75" customHeight="1" thickBot="1"/>
    <row r="18" spans="1:57" ht="18" customHeight="1" thickBot="1">
      <c r="A18" s="716" t="s">
        <v>12</v>
      </c>
      <c r="B18" s="669" t="s">
        <v>0</v>
      </c>
      <c r="C18" s="670"/>
      <c r="D18" s="670"/>
      <c r="E18" s="671"/>
      <c r="F18" s="669" t="s">
        <v>1</v>
      </c>
      <c r="G18" s="670"/>
      <c r="H18" s="670"/>
      <c r="I18" s="671"/>
      <c r="J18" s="665" t="s">
        <v>2</v>
      </c>
      <c r="K18" s="667"/>
      <c r="L18" s="667"/>
      <c r="M18" s="667"/>
      <c r="N18" s="665" t="s">
        <v>3</v>
      </c>
      <c r="O18" s="667"/>
      <c r="P18" s="667"/>
      <c r="Q18" s="667"/>
      <c r="R18" s="668"/>
      <c r="S18" s="665" t="s">
        <v>4</v>
      </c>
      <c r="T18" s="666"/>
      <c r="U18" s="666"/>
      <c r="V18" s="666"/>
      <c r="W18" s="667"/>
      <c r="X18" s="665" t="s">
        <v>5</v>
      </c>
      <c r="Y18" s="667"/>
      <c r="Z18" s="667"/>
      <c r="AA18" s="668"/>
      <c r="AB18" s="669" t="s">
        <v>6</v>
      </c>
      <c r="AC18" s="670"/>
      <c r="AD18" s="670"/>
      <c r="AE18" s="671"/>
      <c r="AF18" s="669" t="s">
        <v>7</v>
      </c>
      <c r="AG18" s="670"/>
      <c r="AH18" s="670"/>
      <c r="AI18" s="671"/>
      <c r="AJ18" s="665" t="s">
        <v>8</v>
      </c>
      <c r="AK18" s="666"/>
      <c r="AL18" s="666"/>
      <c r="AM18" s="666"/>
      <c r="AN18" s="667"/>
      <c r="AO18" s="665" t="s">
        <v>9</v>
      </c>
      <c r="AP18" s="667"/>
      <c r="AQ18" s="667"/>
      <c r="AR18" s="668"/>
      <c r="AS18" s="665" t="s">
        <v>10</v>
      </c>
      <c r="AT18" s="666"/>
      <c r="AU18" s="666"/>
      <c r="AV18" s="666"/>
      <c r="AW18" s="667"/>
      <c r="AX18" s="665" t="s">
        <v>11</v>
      </c>
      <c r="AY18" s="667"/>
      <c r="AZ18" s="667"/>
      <c r="BA18" s="668"/>
      <c r="BB18" s="678"/>
      <c r="BC18" s="679"/>
      <c r="BD18" s="679"/>
      <c r="BE18" s="679"/>
    </row>
    <row r="19" spans="1:57" s="3" customFormat="1" ht="20.25" customHeight="1" thickBot="1">
      <c r="A19" s="717"/>
      <c r="B19" s="476">
        <v>1</v>
      </c>
      <c r="C19" s="477">
        <v>2</v>
      </c>
      <c r="D19" s="477">
        <v>3</v>
      </c>
      <c r="E19" s="478">
        <v>4</v>
      </c>
      <c r="F19" s="476">
        <v>5</v>
      </c>
      <c r="G19" s="477">
        <v>6</v>
      </c>
      <c r="H19" s="477">
        <v>7</v>
      </c>
      <c r="I19" s="478">
        <v>8</v>
      </c>
      <c r="J19" s="476">
        <v>9</v>
      </c>
      <c r="K19" s="477">
        <v>10</v>
      </c>
      <c r="L19" s="477">
        <v>11</v>
      </c>
      <c r="M19" s="479">
        <v>12</v>
      </c>
      <c r="N19" s="480">
        <v>13</v>
      </c>
      <c r="O19" s="476">
        <v>14</v>
      </c>
      <c r="P19" s="477">
        <v>15</v>
      </c>
      <c r="Q19" s="477">
        <v>16</v>
      </c>
      <c r="R19" s="478">
        <v>17</v>
      </c>
      <c r="S19" s="476">
        <v>18</v>
      </c>
      <c r="T19" s="477">
        <v>19</v>
      </c>
      <c r="U19" s="477">
        <v>20</v>
      </c>
      <c r="V19" s="478">
        <v>21</v>
      </c>
      <c r="W19" s="481">
        <v>22</v>
      </c>
      <c r="X19" s="476">
        <v>23</v>
      </c>
      <c r="Y19" s="477">
        <v>24</v>
      </c>
      <c r="Z19" s="477">
        <v>25</v>
      </c>
      <c r="AA19" s="478">
        <v>26</v>
      </c>
      <c r="AB19" s="476">
        <v>27</v>
      </c>
      <c r="AC19" s="477">
        <v>28</v>
      </c>
      <c r="AD19" s="477">
        <v>29</v>
      </c>
      <c r="AE19" s="478">
        <v>30</v>
      </c>
      <c r="AF19" s="476">
        <v>31</v>
      </c>
      <c r="AG19" s="477">
        <v>32</v>
      </c>
      <c r="AH19" s="477">
        <v>33</v>
      </c>
      <c r="AI19" s="478">
        <v>34</v>
      </c>
      <c r="AJ19" s="476">
        <v>35</v>
      </c>
      <c r="AK19" s="477">
        <v>36</v>
      </c>
      <c r="AL19" s="477">
        <v>37</v>
      </c>
      <c r="AM19" s="479">
        <v>38</v>
      </c>
      <c r="AN19" s="475">
        <v>39</v>
      </c>
      <c r="AO19" s="474">
        <v>40</v>
      </c>
      <c r="AP19" s="482">
        <v>41</v>
      </c>
      <c r="AQ19" s="477">
        <v>42</v>
      </c>
      <c r="AR19" s="478">
        <v>43</v>
      </c>
      <c r="AS19" s="476">
        <v>44</v>
      </c>
      <c r="AT19" s="477">
        <v>45</v>
      </c>
      <c r="AU19" s="477">
        <v>46</v>
      </c>
      <c r="AV19" s="478">
        <v>47</v>
      </c>
      <c r="AW19" s="476">
        <v>48</v>
      </c>
      <c r="AX19" s="477">
        <v>49</v>
      </c>
      <c r="AY19" s="477">
        <v>50</v>
      </c>
      <c r="AZ19" s="477">
        <v>51</v>
      </c>
      <c r="BA19" s="478">
        <v>52</v>
      </c>
      <c r="BB19" s="193"/>
      <c r="BC19" s="192"/>
      <c r="BD19" s="192"/>
      <c r="BE19" s="192"/>
    </row>
    <row r="20" spans="1:59" ht="19.5" customHeight="1" thickBot="1">
      <c r="A20" s="483">
        <v>3</v>
      </c>
      <c r="B20" s="484" t="s">
        <v>32</v>
      </c>
      <c r="C20" s="485" t="s">
        <v>253</v>
      </c>
      <c r="D20" s="485"/>
      <c r="E20" s="486"/>
      <c r="F20" s="487"/>
      <c r="G20" s="488"/>
      <c r="H20" s="488"/>
      <c r="I20" s="488"/>
      <c r="J20" s="489"/>
      <c r="K20" s="490"/>
      <c r="L20" s="488"/>
      <c r="M20" s="491"/>
      <c r="N20" s="484"/>
      <c r="O20" s="487"/>
      <c r="P20" s="488"/>
      <c r="Q20" s="488" t="s">
        <v>16</v>
      </c>
      <c r="R20" s="492" t="s">
        <v>254</v>
      </c>
      <c r="S20" s="484" t="s">
        <v>32</v>
      </c>
      <c r="T20" s="485" t="s">
        <v>255</v>
      </c>
      <c r="U20" s="485"/>
      <c r="V20" s="485"/>
      <c r="W20" s="493"/>
      <c r="X20" s="484"/>
      <c r="Y20" s="485"/>
      <c r="Z20" s="485"/>
      <c r="AA20" s="486"/>
      <c r="AB20" s="487"/>
      <c r="AC20" s="488"/>
      <c r="AD20" s="488"/>
      <c r="AE20" s="489"/>
      <c r="AF20" s="490"/>
      <c r="AG20" s="488"/>
      <c r="AH20" s="488"/>
      <c r="AI20" s="491"/>
      <c r="AJ20" s="484"/>
      <c r="AK20" s="485"/>
      <c r="AL20" s="485"/>
      <c r="AM20" s="485"/>
      <c r="AN20" s="486"/>
      <c r="AO20" s="485"/>
      <c r="AP20" s="494" t="s">
        <v>100</v>
      </c>
      <c r="AQ20" s="494" t="s">
        <v>16</v>
      </c>
      <c r="AR20" s="495" t="s">
        <v>17</v>
      </c>
      <c r="AS20" s="496" t="s">
        <v>17</v>
      </c>
      <c r="AT20" s="497" t="s">
        <v>17</v>
      </c>
      <c r="AU20" s="497" t="s">
        <v>17</v>
      </c>
      <c r="AV20" s="497" t="s">
        <v>17</v>
      </c>
      <c r="AW20" s="498" t="s">
        <v>17</v>
      </c>
      <c r="AX20" s="499" t="s">
        <v>17</v>
      </c>
      <c r="AY20" s="497" t="s">
        <v>17</v>
      </c>
      <c r="AZ20" s="500" t="s">
        <v>17</v>
      </c>
      <c r="BA20" s="501" t="s">
        <v>17</v>
      </c>
      <c r="BB20" s="191"/>
      <c r="BC20" s="12"/>
      <c r="BD20" s="12"/>
      <c r="BE20" s="12"/>
      <c r="BF20" s="2"/>
      <c r="BG20" s="2"/>
    </row>
    <row r="21" spans="1:59" ht="19.5" customHeight="1" thickBot="1">
      <c r="A21" s="483">
        <v>4</v>
      </c>
      <c r="B21" s="484" t="s">
        <v>32</v>
      </c>
      <c r="C21" s="485" t="s">
        <v>253</v>
      </c>
      <c r="D21" s="502"/>
      <c r="E21" s="503"/>
      <c r="F21" s="504"/>
      <c r="G21" s="505"/>
      <c r="H21" s="505"/>
      <c r="I21" s="505"/>
      <c r="J21" s="506"/>
      <c r="K21" s="507"/>
      <c r="L21" s="508"/>
      <c r="M21" s="509"/>
      <c r="N21" s="510"/>
      <c r="O21" s="511"/>
      <c r="P21" s="508"/>
      <c r="Q21" s="512" t="s">
        <v>16</v>
      </c>
      <c r="R21" s="492" t="s">
        <v>254</v>
      </c>
      <c r="S21" s="513" t="s">
        <v>32</v>
      </c>
      <c r="T21" s="502" t="s">
        <v>255</v>
      </c>
      <c r="U21" s="502"/>
      <c r="V21" s="502"/>
      <c r="W21" s="514"/>
      <c r="X21" s="513"/>
      <c r="Y21" s="502"/>
      <c r="Z21" s="502"/>
      <c r="AA21" s="503"/>
      <c r="AB21" s="512"/>
      <c r="AC21" s="494"/>
      <c r="AD21" s="494"/>
      <c r="AE21" s="492"/>
      <c r="AF21" s="490"/>
      <c r="AG21" s="488"/>
      <c r="AH21" s="488"/>
      <c r="AI21" s="491"/>
      <c r="AJ21" s="490"/>
      <c r="AK21" s="488"/>
      <c r="AL21" s="488"/>
      <c r="AM21" s="488"/>
      <c r="AN21" s="489"/>
      <c r="AO21" s="488"/>
      <c r="AP21" s="494" t="s">
        <v>100</v>
      </c>
      <c r="AQ21" s="494" t="s">
        <v>16</v>
      </c>
      <c r="AR21" s="495" t="s">
        <v>17</v>
      </c>
      <c r="AS21" s="513" t="s">
        <v>17</v>
      </c>
      <c r="AT21" s="512" t="s">
        <v>17</v>
      </c>
      <c r="AU21" s="494" t="s">
        <v>17</v>
      </c>
      <c r="AV21" s="494" t="s">
        <v>17</v>
      </c>
      <c r="AW21" s="492" t="s">
        <v>17</v>
      </c>
      <c r="AX21" s="515" t="s">
        <v>17</v>
      </c>
      <c r="AY21" s="494" t="s">
        <v>17</v>
      </c>
      <c r="AZ21" s="494" t="s">
        <v>17</v>
      </c>
      <c r="BA21" s="492" t="s">
        <v>17</v>
      </c>
      <c r="BB21" s="191"/>
      <c r="BC21" s="190"/>
      <c r="BD21" s="12"/>
      <c r="BE21" s="12"/>
      <c r="BF21" s="2"/>
      <c r="BG21" s="2"/>
    </row>
    <row r="22" spans="1:59" ht="19.5" customHeight="1" thickBot="1">
      <c r="A22" s="516">
        <v>5</v>
      </c>
      <c r="B22" s="484" t="s">
        <v>32</v>
      </c>
      <c r="C22" s="485" t="s">
        <v>253</v>
      </c>
      <c r="D22" s="517"/>
      <c r="E22" s="518"/>
      <c r="F22" s="519"/>
      <c r="G22" s="517"/>
      <c r="H22" s="517"/>
      <c r="I22" s="517"/>
      <c r="J22" s="518"/>
      <c r="K22" s="520"/>
      <c r="L22" s="521"/>
      <c r="M22" s="522"/>
      <c r="N22" s="523"/>
      <c r="O22" s="524"/>
      <c r="P22" s="521"/>
      <c r="Q22" s="521" t="s">
        <v>16</v>
      </c>
      <c r="R22" s="525" t="s">
        <v>254</v>
      </c>
      <c r="S22" s="526" t="s">
        <v>32</v>
      </c>
      <c r="T22" s="517" t="s">
        <v>255</v>
      </c>
      <c r="U22" s="517"/>
      <c r="V22" s="527"/>
      <c r="W22" s="528"/>
      <c r="X22" s="526"/>
      <c r="Y22" s="517"/>
      <c r="Z22" s="527"/>
      <c r="AA22" s="529"/>
      <c r="AB22" s="530"/>
      <c r="AC22" s="517"/>
      <c r="AD22" s="517" t="s">
        <v>100</v>
      </c>
      <c r="AE22" s="525" t="s">
        <v>16</v>
      </c>
      <c r="AF22" s="531" t="s">
        <v>81</v>
      </c>
      <c r="AG22" s="532" t="s">
        <v>81</v>
      </c>
      <c r="AH22" s="532" t="s">
        <v>81</v>
      </c>
      <c r="AI22" s="522" t="s">
        <v>81</v>
      </c>
      <c r="AJ22" s="520" t="s">
        <v>81</v>
      </c>
      <c r="AK22" s="521" t="s">
        <v>81</v>
      </c>
      <c r="AL22" s="521" t="s">
        <v>81</v>
      </c>
      <c r="AM22" s="521" t="s">
        <v>81</v>
      </c>
      <c r="AN22" s="525" t="s">
        <v>81</v>
      </c>
      <c r="AO22" s="521" t="s">
        <v>81</v>
      </c>
      <c r="AP22" s="521" t="s">
        <v>81</v>
      </c>
      <c r="AQ22" s="521" t="s">
        <v>97</v>
      </c>
      <c r="AR22" s="522" t="s">
        <v>97</v>
      </c>
      <c r="AS22" s="533" t="s">
        <v>256</v>
      </c>
      <c r="AT22" s="534" t="s">
        <v>256</v>
      </c>
      <c r="AU22" s="535" t="s">
        <v>256</v>
      </c>
      <c r="AV22" s="535" t="s">
        <v>256</v>
      </c>
      <c r="AW22" s="536" t="s">
        <v>256</v>
      </c>
      <c r="AX22" s="537" t="s">
        <v>256</v>
      </c>
      <c r="AY22" s="535" t="s">
        <v>256</v>
      </c>
      <c r="AZ22" s="535" t="s">
        <v>256</v>
      </c>
      <c r="BA22" s="536" t="s">
        <v>256</v>
      </c>
      <c r="BB22" s="189"/>
      <c r="BC22" s="188"/>
      <c r="BD22" s="188"/>
      <c r="BE22" s="188"/>
      <c r="BF22" s="2"/>
      <c r="BG22" s="2"/>
    </row>
    <row r="23" spans="5:25" s="2" customFormat="1" ht="4.5" customHeight="1"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</row>
    <row r="24" spans="1:59" ht="22.5" customHeight="1">
      <c r="A24" s="722" t="s">
        <v>259</v>
      </c>
      <c r="B24" s="722"/>
      <c r="C24" s="722"/>
      <c r="D24" s="722"/>
      <c r="E24" s="722"/>
      <c r="F24" s="722"/>
      <c r="G24" s="722"/>
      <c r="H24" s="722"/>
      <c r="I24" s="722"/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  <c r="AA24" s="723"/>
      <c r="AB24" s="723"/>
      <c r="AC24" s="723"/>
      <c r="AD24" s="723"/>
      <c r="AE24" s="723"/>
      <c r="AF24" s="723"/>
      <c r="AG24" s="723"/>
      <c r="AH24" s="723"/>
      <c r="AI24" s="723"/>
      <c r="AJ24" s="723"/>
      <c r="AK24" s="723"/>
      <c r="AL24" s="723"/>
      <c r="AM24" s="723"/>
      <c r="AN24" s="723"/>
      <c r="AO24" s="723"/>
      <c r="AP24" s="723"/>
      <c r="AQ24" s="723"/>
      <c r="AR24" s="723"/>
      <c r="AS24" s="723"/>
      <c r="AT24" s="723"/>
      <c r="AU24" s="723"/>
      <c r="AV24" s="724"/>
      <c r="AW24" s="724"/>
      <c r="AX24" s="724"/>
      <c r="AY24" s="724"/>
      <c r="AZ24" s="724"/>
      <c r="BE24" s="2"/>
      <c r="BF24" s="2"/>
      <c r="BG24" s="2"/>
    </row>
    <row r="25" spans="1:59" ht="4.5" customHeight="1" hidden="1">
      <c r="A25" s="186"/>
      <c r="B25" s="186"/>
      <c r="C25" s="186"/>
      <c r="D25" s="186"/>
      <c r="E25" s="186"/>
      <c r="F25" s="186"/>
      <c r="G25" s="186"/>
      <c r="H25" s="186"/>
      <c r="I25" s="186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4"/>
      <c r="AW25" s="184"/>
      <c r="AX25" s="184"/>
      <c r="AY25" s="184"/>
      <c r="AZ25" s="184"/>
      <c r="BE25" s="2"/>
      <c r="BF25" s="2"/>
      <c r="BG25" s="2"/>
    </row>
    <row r="26" spans="1:59" ht="18.75" customHeight="1">
      <c r="A26" s="183" t="s">
        <v>258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1"/>
      <c r="AX26" s="181"/>
      <c r="AY26" s="181"/>
      <c r="AZ26" s="181"/>
      <c r="BA26" s="4"/>
      <c r="BB26" s="172"/>
      <c r="BC26" s="172"/>
      <c r="BD26" s="4"/>
      <c r="BE26" s="195"/>
      <c r="BF26" s="2"/>
      <c r="BG26" s="2"/>
    </row>
    <row r="27" spans="1:57" ht="18.75" customHeight="1">
      <c r="A27" s="725" t="s">
        <v>12</v>
      </c>
      <c r="B27" s="659"/>
      <c r="C27" s="726" t="s">
        <v>13</v>
      </c>
      <c r="D27" s="640"/>
      <c r="E27" s="640"/>
      <c r="F27" s="659"/>
      <c r="G27" s="600" t="s">
        <v>109</v>
      </c>
      <c r="H27" s="640"/>
      <c r="I27" s="640"/>
      <c r="J27" s="641"/>
      <c r="K27" s="641"/>
      <c r="L27" s="641"/>
      <c r="M27" s="642"/>
      <c r="N27" s="591" t="s">
        <v>108</v>
      </c>
      <c r="O27" s="592"/>
      <c r="P27" s="593"/>
      <c r="Q27" s="600" t="s">
        <v>107</v>
      </c>
      <c r="R27" s="601"/>
      <c r="S27" s="602"/>
      <c r="T27" s="600" t="s">
        <v>133</v>
      </c>
      <c r="U27" s="640"/>
      <c r="V27" s="659"/>
      <c r="W27" s="600" t="s">
        <v>106</v>
      </c>
      <c r="X27" s="640"/>
      <c r="Y27" s="659"/>
      <c r="Z27" s="177"/>
      <c r="AA27" s="633" t="s">
        <v>105</v>
      </c>
      <c r="AB27" s="634"/>
      <c r="AC27" s="634"/>
      <c r="AD27" s="634"/>
      <c r="AE27" s="634"/>
      <c r="AF27" s="609"/>
      <c r="AG27" s="610"/>
      <c r="AH27" s="600" t="s">
        <v>104</v>
      </c>
      <c r="AI27" s="609"/>
      <c r="AJ27" s="609"/>
      <c r="AK27" s="609"/>
      <c r="AL27" s="609"/>
      <c r="AM27" s="610"/>
      <c r="AN27" s="618" t="s">
        <v>45</v>
      </c>
      <c r="AO27" s="618"/>
      <c r="AP27" s="618"/>
      <c r="AQ27" s="618"/>
      <c r="AR27" s="618"/>
      <c r="AS27" s="719"/>
      <c r="AT27" s="720"/>
      <c r="AU27" s="720"/>
      <c r="AV27" s="720"/>
      <c r="AW27" s="720"/>
      <c r="AX27" s="721"/>
      <c r="AY27" s="706"/>
      <c r="AZ27" s="706"/>
      <c r="BA27" s="706"/>
      <c r="BB27" s="172"/>
      <c r="BC27" s="172"/>
      <c r="BD27" s="4"/>
      <c r="BE27" s="4"/>
    </row>
    <row r="28" spans="1:57" ht="18.75" customHeight="1">
      <c r="A28" s="643"/>
      <c r="B28" s="660"/>
      <c r="C28" s="643"/>
      <c r="D28" s="644"/>
      <c r="E28" s="644"/>
      <c r="F28" s="660"/>
      <c r="G28" s="643"/>
      <c r="H28" s="644"/>
      <c r="I28" s="645"/>
      <c r="J28" s="646"/>
      <c r="K28" s="646"/>
      <c r="L28" s="646"/>
      <c r="M28" s="647"/>
      <c r="N28" s="594"/>
      <c r="O28" s="595"/>
      <c r="P28" s="596"/>
      <c r="Q28" s="603"/>
      <c r="R28" s="604"/>
      <c r="S28" s="605"/>
      <c r="T28" s="643"/>
      <c r="U28" s="644"/>
      <c r="V28" s="660"/>
      <c r="W28" s="643"/>
      <c r="X28" s="644"/>
      <c r="Y28" s="660"/>
      <c r="Z28" s="177"/>
      <c r="AA28" s="635"/>
      <c r="AB28" s="636"/>
      <c r="AC28" s="636"/>
      <c r="AD28" s="636"/>
      <c r="AE28" s="636"/>
      <c r="AF28" s="612"/>
      <c r="AG28" s="614"/>
      <c r="AH28" s="611"/>
      <c r="AI28" s="612"/>
      <c r="AJ28" s="612"/>
      <c r="AK28" s="613"/>
      <c r="AL28" s="613"/>
      <c r="AM28" s="614"/>
      <c r="AN28" s="618"/>
      <c r="AO28" s="618"/>
      <c r="AP28" s="618"/>
      <c r="AQ28" s="618"/>
      <c r="AR28" s="618"/>
      <c r="AS28" s="720"/>
      <c r="AT28" s="720"/>
      <c r="AU28" s="720"/>
      <c r="AV28" s="720"/>
      <c r="AW28" s="720"/>
      <c r="AX28" s="706"/>
      <c r="AY28" s="706"/>
      <c r="AZ28" s="706"/>
      <c r="BA28" s="706"/>
      <c r="BB28" s="172"/>
      <c r="BC28" s="172"/>
      <c r="BD28" s="4"/>
      <c r="BE28" s="4"/>
    </row>
    <row r="29" spans="1:57" ht="18.75" customHeight="1">
      <c r="A29" s="648"/>
      <c r="B29" s="661"/>
      <c r="C29" s="648"/>
      <c r="D29" s="649"/>
      <c r="E29" s="649"/>
      <c r="F29" s="661"/>
      <c r="G29" s="648"/>
      <c r="H29" s="649"/>
      <c r="I29" s="649"/>
      <c r="J29" s="650"/>
      <c r="K29" s="650"/>
      <c r="L29" s="650"/>
      <c r="M29" s="651"/>
      <c r="N29" s="597"/>
      <c r="O29" s="598"/>
      <c r="P29" s="599"/>
      <c r="Q29" s="606"/>
      <c r="R29" s="607"/>
      <c r="S29" s="608"/>
      <c r="T29" s="648"/>
      <c r="U29" s="649"/>
      <c r="V29" s="661"/>
      <c r="W29" s="648"/>
      <c r="X29" s="649"/>
      <c r="Y29" s="661"/>
      <c r="Z29" s="177"/>
      <c r="AA29" s="615"/>
      <c r="AB29" s="616"/>
      <c r="AC29" s="616"/>
      <c r="AD29" s="616"/>
      <c r="AE29" s="616"/>
      <c r="AF29" s="616"/>
      <c r="AG29" s="617"/>
      <c r="AH29" s="615"/>
      <c r="AI29" s="616"/>
      <c r="AJ29" s="616"/>
      <c r="AK29" s="616"/>
      <c r="AL29" s="616"/>
      <c r="AM29" s="617"/>
      <c r="AN29" s="618"/>
      <c r="AO29" s="618"/>
      <c r="AP29" s="618"/>
      <c r="AQ29" s="618"/>
      <c r="AR29" s="618"/>
      <c r="AS29" s="720"/>
      <c r="AT29" s="720"/>
      <c r="AU29" s="720"/>
      <c r="AV29" s="720"/>
      <c r="AW29" s="720"/>
      <c r="AX29" s="706"/>
      <c r="AY29" s="706"/>
      <c r="AZ29" s="706"/>
      <c r="BA29" s="706"/>
      <c r="BB29" s="172"/>
      <c r="BC29" s="172"/>
      <c r="BD29" s="4"/>
      <c r="BE29" s="4"/>
    </row>
    <row r="30" spans="1:57" ht="18.75" customHeight="1">
      <c r="A30" s="704">
        <v>3</v>
      </c>
      <c r="B30" s="658"/>
      <c r="C30" s="686">
        <v>35</v>
      </c>
      <c r="D30" s="687"/>
      <c r="E30" s="687"/>
      <c r="F30" s="688"/>
      <c r="G30" s="581">
        <v>6</v>
      </c>
      <c r="H30" s="652"/>
      <c r="I30" s="652"/>
      <c r="J30" s="653"/>
      <c r="K30" s="653"/>
      <c r="L30" s="653"/>
      <c r="M30" s="654"/>
      <c r="N30" s="581"/>
      <c r="O30" s="652"/>
      <c r="P30" s="658"/>
      <c r="Q30" s="588"/>
      <c r="R30" s="589"/>
      <c r="S30" s="590"/>
      <c r="T30" s="581">
        <v>11</v>
      </c>
      <c r="U30" s="582"/>
      <c r="V30" s="583"/>
      <c r="W30" s="581">
        <f>SUM(C30:V30)</f>
        <v>52</v>
      </c>
      <c r="X30" s="582"/>
      <c r="Y30" s="584"/>
      <c r="Z30" s="177"/>
      <c r="AA30" s="708" t="s">
        <v>76</v>
      </c>
      <c r="AB30" s="709"/>
      <c r="AC30" s="709"/>
      <c r="AD30" s="709"/>
      <c r="AE30" s="709"/>
      <c r="AF30" s="710"/>
      <c r="AG30" s="711"/>
      <c r="AH30" s="619" t="s">
        <v>96</v>
      </c>
      <c r="AI30" s="620"/>
      <c r="AJ30" s="620"/>
      <c r="AK30" s="621"/>
      <c r="AL30" s="621"/>
      <c r="AM30" s="622"/>
      <c r="AN30" s="626">
        <v>15</v>
      </c>
      <c r="AO30" s="626"/>
      <c r="AP30" s="626"/>
      <c r="AQ30" s="626"/>
      <c r="AR30" s="626"/>
      <c r="AS30" s="715"/>
      <c r="AT30" s="715"/>
      <c r="AU30" s="715"/>
      <c r="AV30" s="715"/>
      <c r="AW30" s="715"/>
      <c r="AX30" s="705"/>
      <c r="AY30" s="706"/>
      <c r="AZ30" s="706"/>
      <c r="BA30" s="706"/>
      <c r="BB30" s="172"/>
      <c r="BC30" s="172"/>
      <c r="BD30" s="4"/>
      <c r="BE30" s="4"/>
    </row>
    <row r="31" spans="1:57" ht="26.25" customHeight="1">
      <c r="A31" s="684">
        <v>4</v>
      </c>
      <c r="B31" s="685"/>
      <c r="C31" s="686">
        <v>35</v>
      </c>
      <c r="D31" s="687"/>
      <c r="E31" s="687"/>
      <c r="F31" s="688"/>
      <c r="G31" s="585">
        <v>6</v>
      </c>
      <c r="H31" s="655"/>
      <c r="I31" s="655"/>
      <c r="J31" s="656"/>
      <c r="K31" s="656"/>
      <c r="L31" s="656"/>
      <c r="M31" s="657"/>
      <c r="N31" s="585"/>
      <c r="O31" s="655"/>
      <c r="P31" s="685"/>
      <c r="Q31" s="588"/>
      <c r="R31" s="589"/>
      <c r="S31" s="590"/>
      <c r="T31" s="585">
        <v>11</v>
      </c>
      <c r="U31" s="586"/>
      <c r="V31" s="587"/>
      <c r="W31" s="581">
        <f>SUM(C31:V31)</f>
        <v>52</v>
      </c>
      <c r="X31" s="582"/>
      <c r="Y31" s="584"/>
      <c r="Z31" s="177"/>
      <c r="AA31" s="712"/>
      <c r="AB31" s="713"/>
      <c r="AC31" s="713"/>
      <c r="AD31" s="713"/>
      <c r="AE31" s="713"/>
      <c r="AF31" s="713"/>
      <c r="AG31" s="714"/>
      <c r="AH31" s="623"/>
      <c r="AI31" s="624"/>
      <c r="AJ31" s="624"/>
      <c r="AK31" s="624"/>
      <c r="AL31" s="624"/>
      <c r="AM31" s="625"/>
      <c r="AN31" s="626"/>
      <c r="AO31" s="626"/>
      <c r="AP31" s="626"/>
      <c r="AQ31" s="626"/>
      <c r="AR31" s="626"/>
      <c r="AS31" s="632"/>
      <c r="AT31" s="632"/>
      <c r="AU31" s="632"/>
      <c r="AV31" s="632"/>
      <c r="AW31" s="632"/>
      <c r="AX31" s="707"/>
      <c r="AY31" s="707"/>
      <c r="AZ31" s="707"/>
      <c r="BA31" s="707"/>
      <c r="BB31" s="172"/>
      <c r="BC31" s="172"/>
      <c r="BD31" s="4"/>
      <c r="BE31" s="4"/>
    </row>
    <row r="32" spans="1:57" ht="18.75" customHeight="1">
      <c r="A32" s="684">
        <v>5</v>
      </c>
      <c r="B32" s="685"/>
      <c r="C32" s="686">
        <v>23</v>
      </c>
      <c r="D32" s="687"/>
      <c r="E32" s="687"/>
      <c r="F32" s="688"/>
      <c r="G32" s="585">
        <v>6</v>
      </c>
      <c r="H32" s="655"/>
      <c r="I32" s="655"/>
      <c r="J32" s="656"/>
      <c r="K32" s="656"/>
      <c r="L32" s="656"/>
      <c r="M32" s="657"/>
      <c r="N32" s="689">
        <v>11</v>
      </c>
      <c r="O32" s="690"/>
      <c r="P32" s="691"/>
      <c r="Q32" s="692">
        <v>2</v>
      </c>
      <c r="R32" s="693"/>
      <c r="S32" s="694"/>
      <c r="T32" s="585">
        <v>1</v>
      </c>
      <c r="U32" s="586"/>
      <c r="V32" s="587"/>
      <c r="W32" s="581">
        <f>SUM(C32:V32)</f>
        <v>43</v>
      </c>
      <c r="X32" s="582"/>
      <c r="Y32" s="584"/>
      <c r="Z32" s="177"/>
      <c r="AA32" s="173"/>
      <c r="AB32" s="173"/>
      <c r="AC32" s="173"/>
      <c r="AD32" s="173"/>
      <c r="AE32" s="173"/>
      <c r="AF32" s="173"/>
      <c r="AG32" s="173"/>
      <c r="AH32" s="176"/>
      <c r="AI32" s="176"/>
      <c r="AJ32" s="176"/>
      <c r="AK32" s="180"/>
      <c r="AL32" s="180"/>
      <c r="AM32" s="180"/>
      <c r="AN32" s="179"/>
      <c r="AO32" s="174"/>
      <c r="AP32" s="174"/>
      <c r="AQ32" s="174"/>
      <c r="AR32" s="174"/>
      <c r="AS32" s="174"/>
      <c r="AT32" s="174"/>
      <c r="AU32" s="174"/>
      <c r="AV32" s="174"/>
      <c r="AW32" s="174"/>
      <c r="AX32" s="178"/>
      <c r="AY32" s="178"/>
      <c r="AZ32" s="178"/>
      <c r="BA32" s="178"/>
      <c r="BB32" s="172"/>
      <c r="BC32" s="172"/>
      <c r="BD32" s="4"/>
      <c r="BE32" s="4"/>
    </row>
    <row r="33" spans="1:57" ht="18.75" customHeight="1">
      <c r="A33" s="695" t="s">
        <v>18</v>
      </c>
      <c r="B33" s="696"/>
      <c r="C33" s="686">
        <f>C30+C31+C32</f>
        <v>93</v>
      </c>
      <c r="D33" s="687"/>
      <c r="E33" s="687"/>
      <c r="F33" s="688"/>
      <c r="G33" s="700">
        <f>G30+G31+G32</f>
        <v>18</v>
      </c>
      <c r="H33" s="701"/>
      <c r="I33" s="701"/>
      <c r="J33" s="702"/>
      <c r="K33" s="702"/>
      <c r="L33" s="702"/>
      <c r="M33" s="703"/>
      <c r="N33" s="697">
        <f>N32</f>
        <v>11</v>
      </c>
      <c r="O33" s="698"/>
      <c r="P33" s="699"/>
      <c r="Q33" s="692">
        <v>2</v>
      </c>
      <c r="R33" s="693"/>
      <c r="S33" s="694"/>
      <c r="T33" s="637">
        <v>23</v>
      </c>
      <c r="U33" s="638"/>
      <c r="V33" s="639"/>
      <c r="W33" s="581">
        <f>SUM(W30:Y32)</f>
        <v>147</v>
      </c>
      <c r="X33" s="582"/>
      <c r="Y33" s="584"/>
      <c r="Z33" s="177"/>
      <c r="AA33" s="627"/>
      <c r="AB33" s="628"/>
      <c r="AC33" s="628"/>
      <c r="AD33" s="628"/>
      <c r="AE33" s="628"/>
      <c r="AF33" s="628"/>
      <c r="AG33" s="628"/>
      <c r="AH33" s="629"/>
      <c r="AI33" s="630"/>
      <c r="AJ33" s="630"/>
      <c r="AK33" s="631"/>
      <c r="AL33" s="632"/>
      <c r="AM33" s="632"/>
      <c r="AN33" s="175"/>
      <c r="AO33" s="174"/>
      <c r="AP33" s="174"/>
      <c r="AQ33" s="174"/>
      <c r="AR33" s="174"/>
      <c r="AS33" s="174"/>
      <c r="AT33" s="174"/>
      <c r="AU33" s="174"/>
      <c r="AV33" s="174"/>
      <c r="AW33" s="174"/>
      <c r="AX33" s="173"/>
      <c r="AY33" s="173"/>
      <c r="AZ33" s="173"/>
      <c r="BA33" s="173"/>
      <c r="BB33" s="172"/>
      <c r="BC33" s="172"/>
      <c r="BD33" s="4"/>
      <c r="BE33" s="4"/>
    </row>
  </sheetData>
  <sheetProtection/>
  <mergeCells count="88">
    <mergeCell ref="A1:O1"/>
    <mergeCell ref="A7:O7"/>
    <mergeCell ref="AO18:AR18"/>
    <mergeCell ref="AO6:BE6"/>
    <mergeCell ref="A5:O5"/>
    <mergeCell ref="F18:I18"/>
    <mergeCell ref="P5:AN5"/>
    <mergeCell ref="X18:AA18"/>
    <mergeCell ref="AO15:BE15"/>
    <mergeCell ref="A4:O4"/>
    <mergeCell ref="A6:O6"/>
    <mergeCell ref="AO4:BE4"/>
    <mergeCell ref="P6:AN6"/>
    <mergeCell ref="AO9:BE11"/>
    <mergeCell ref="AO5:BE5"/>
    <mergeCell ref="A2:O2"/>
    <mergeCell ref="A18:A19"/>
    <mergeCell ref="AO14:BE14"/>
    <mergeCell ref="J18:M18"/>
    <mergeCell ref="N18:R18"/>
    <mergeCell ref="AS27:AW29"/>
    <mergeCell ref="AX27:BA29"/>
    <mergeCell ref="B18:E18"/>
    <mergeCell ref="A24:AZ24"/>
    <mergeCell ref="A27:B29"/>
    <mergeCell ref="C27:F29"/>
    <mergeCell ref="C30:F30"/>
    <mergeCell ref="AX30:BA31"/>
    <mergeCell ref="AA30:AG31"/>
    <mergeCell ref="Q30:S30"/>
    <mergeCell ref="W31:Y31"/>
    <mergeCell ref="AS30:AW31"/>
    <mergeCell ref="A33:B33"/>
    <mergeCell ref="C33:F33"/>
    <mergeCell ref="N33:P33"/>
    <mergeCell ref="Q33:S33"/>
    <mergeCell ref="G32:M32"/>
    <mergeCell ref="G33:M33"/>
    <mergeCell ref="AO3:BE3"/>
    <mergeCell ref="A16:BE16"/>
    <mergeCell ref="A32:B32"/>
    <mergeCell ref="C32:F32"/>
    <mergeCell ref="N32:P32"/>
    <mergeCell ref="Q32:S32"/>
    <mergeCell ref="A31:B31"/>
    <mergeCell ref="C31:F31"/>
    <mergeCell ref="N31:P31"/>
    <mergeCell ref="A30:B30"/>
    <mergeCell ref="AO7:BE8"/>
    <mergeCell ref="P7:AN8"/>
    <mergeCell ref="P11:AN11"/>
    <mergeCell ref="P9:AN10"/>
    <mergeCell ref="BB18:BE18"/>
    <mergeCell ref="AO12:BE13"/>
    <mergeCell ref="P1:AN1"/>
    <mergeCell ref="P2:AN2"/>
    <mergeCell ref="P4:AN4"/>
    <mergeCell ref="AJ18:AN18"/>
    <mergeCell ref="AS18:AW18"/>
    <mergeCell ref="AX18:BA18"/>
    <mergeCell ref="S18:W18"/>
    <mergeCell ref="AB18:AE18"/>
    <mergeCell ref="AF18:AI18"/>
    <mergeCell ref="AO1:BE2"/>
    <mergeCell ref="T32:V32"/>
    <mergeCell ref="T33:V33"/>
    <mergeCell ref="W33:Y33"/>
    <mergeCell ref="G27:M29"/>
    <mergeCell ref="G30:M30"/>
    <mergeCell ref="G31:M31"/>
    <mergeCell ref="N30:P30"/>
    <mergeCell ref="T27:V29"/>
    <mergeCell ref="W27:Y29"/>
    <mergeCell ref="W32:Y32"/>
    <mergeCell ref="AH27:AM29"/>
    <mergeCell ref="AN27:AR29"/>
    <mergeCell ref="AH30:AM31"/>
    <mergeCell ref="AN30:AR31"/>
    <mergeCell ref="AA33:AG33"/>
    <mergeCell ref="AH33:AJ33"/>
    <mergeCell ref="AK33:AM33"/>
    <mergeCell ref="AA27:AG29"/>
    <mergeCell ref="T30:V30"/>
    <mergeCell ref="W30:Y30"/>
    <mergeCell ref="T31:V31"/>
    <mergeCell ref="Q31:S31"/>
    <mergeCell ref="N27:P29"/>
    <mergeCell ref="Q27:S29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5"/>
  <sheetViews>
    <sheetView tabSelected="1" view="pageBreakPreview" zoomScale="70" zoomScaleNormal="8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Q169" sqref="Q169:S169"/>
    </sheetView>
  </sheetViews>
  <sheetFormatPr defaultColWidth="9.00390625" defaultRowHeight="12.75"/>
  <cols>
    <col min="1" max="1" width="10.75390625" style="6" customWidth="1"/>
    <col min="2" max="2" width="54.00390625" style="7" customWidth="1"/>
    <col min="3" max="3" width="6.375" style="8" customWidth="1"/>
    <col min="4" max="4" width="7.00390625" style="9" customWidth="1"/>
    <col min="5" max="5" width="6.25390625" style="9" customWidth="1"/>
    <col min="6" max="6" width="6.00390625" style="8" customWidth="1"/>
    <col min="7" max="7" width="7.875" style="8" customWidth="1"/>
    <col min="8" max="8" width="8.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00390625" style="7" customWidth="1"/>
    <col min="14" max="14" width="8.75390625" style="25" customWidth="1"/>
    <col min="15" max="15" width="7.25390625" style="25" customWidth="1"/>
    <col min="16" max="16" width="9.375" style="11" customWidth="1"/>
    <col min="17" max="18" width="7.625" style="11" customWidth="1"/>
    <col min="19" max="19" width="7.625" style="7" customWidth="1"/>
    <col min="20" max="20" width="7.375" style="7" customWidth="1"/>
    <col min="21" max="21" width="7.25390625" style="7" customWidth="1"/>
    <col min="22" max="22" width="5.75390625" style="7" customWidth="1"/>
    <col min="23" max="16384" width="9.125" style="7" customWidth="1"/>
  </cols>
  <sheetData>
    <row r="1" spans="1:22" ht="15.75" customHeight="1" thickBot="1">
      <c r="A1" s="792" t="s">
        <v>240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3"/>
      <c r="O1" s="793"/>
      <c r="P1" s="793"/>
      <c r="Q1" s="793"/>
      <c r="R1" s="793"/>
      <c r="S1" s="793"/>
      <c r="T1" s="793"/>
      <c r="U1" s="793"/>
      <c r="V1" s="793"/>
    </row>
    <row r="2" spans="1:22" s="13" customFormat="1" ht="15" customHeight="1">
      <c r="A2" s="773" t="s">
        <v>138</v>
      </c>
      <c r="B2" s="794" t="s">
        <v>24</v>
      </c>
      <c r="C2" s="775" t="s">
        <v>139</v>
      </c>
      <c r="D2" s="776"/>
      <c r="E2" s="776"/>
      <c r="F2" s="777"/>
      <c r="G2" s="798" t="s">
        <v>39</v>
      </c>
      <c r="H2" s="811" t="s">
        <v>140</v>
      </c>
      <c r="I2" s="811"/>
      <c r="J2" s="811"/>
      <c r="K2" s="811"/>
      <c r="L2" s="811"/>
      <c r="M2" s="812"/>
      <c r="N2" s="802" t="s">
        <v>150</v>
      </c>
      <c r="O2" s="803"/>
      <c r="P2" s="803"/>
      <c r="Q2" s="803"/>
      <c r="R2" s="803"/>
      <c r="S2" s="803"/>
      <c r="T2" s="803"/>
      <c r="U2" s="803"/>
      <c r="V2" s="804"/>
    </row>
    <row r="3" spans="1:22" s="13" customFormat="1" ht="15.75" customHeight="1">
      <c r="A3" s="774"/>
      <c r="B3" s="795"/>
      <c r="C3" s="778"/>
      <c r="D3" s="779"/>
      <c r="E3" s="779"/>
      <c r="F3" s="780"/>
      <c r="G3" s="799"/>
      <c r="H3" s="769" t="s">
        <v>19</v>
      </c>
      <c r="I3" s="795" t="s">
        <v>141</v>
      </c>
      <c r="J3" s="796"/>
      <c r="K3" s="796"/>
      <c r="L3" s="796"/>
      <c r="M3" s="808" t="s">
        <v>20</v>
      </c>
      <c r="N3" s="805"/>
      <c r="O3" s="806"/>
      <c r="P3" s="806"/>
      <c r="Q3" s="806"/>
      <c r="R3" s="806"/>
      <c r="S3" s="806"/>
      <c r="T3" s="806"/>
      <c r="U3" s="806"/>
      <c r="V3" s="807"/>
    </row>
    <row r="4" spans="1:22" s="13" customFormat="1" ht="15.75" customHeight="1">
      <c r="A4" s="774"/>
      <c r="B4" s="795"/>
      <c r="C4" s="768" t="s">
        <v>142</v>
      </c>
      <c r="D4" s="768" t="s">
        <v>143</v>
      </c>
      <c r="E4" s="781" t="s">
        <v>144</v>
      </c>
      <c r="F4" s="782"/>
      <c r="G4" s="799"/>
      <c r="H4" s="769"/>
      <c r="I4" s="788" t="s">
        <v>18</v>
      </c>
      <c r="J4" s="783" t="s">
        <v>145</v>
      </c>
      <c r="K4" s="783"/>
      <c r="L4" s="783"/>
      <c r="M4" s="809"/>
      <c r="N4" s="790" t="s">
        <v>21</v>
      </c>
      <c r="O4" s="791"/>
      <c r="P4" s="791"/>
      <c r="Q4" s="791" t="s">
        <v>22</v>
      </c>
      <c r="R4" s="791"/>
      <c r="S4" s="791"/>
      <c r="T4" s="791" t="s">
        <v>23</v>
      </c>
      <c r="U4" s="791"/>
      <c r="V4" s="797"/>
    </row>
    <row r="5" spans="1:22" s="13" customFormat="1" ht="15.75">
      <c r="A5" s="774"/>
      <c r="B5" s="795"/>
      <c r="C5" s="769"/>
      <c r="D5" s="769"/>
      <c r="E5" s="784" t="s">
        <v>146</v>
      </c>
      <c r="F5" s="786" t="s">
        <v>147</v>
      </c>
      <c r="G5" s="800"/>
      <c r="H5" s="769"/>
      <c r="I5" s="789"/>
      <c r="J5" s="768" t="s">
        <v>148</v>
      </c>
      <c r="K5" s="768" t="s">
        <v>53</v>
      </c>
      <c r="L5" s="768" t="s">
        <v>149</v>
      </c>
      <c r="M5" s="810"/>
      <c r="N5" s="252">
        <v>7</v>
      </c>
      <c r="O5" s="23">
        <v>8</v>
      </c>
      <c r="P5" s="14">
        <v>9</v>
      </c>
      <c r="Q5" s="14">
        <v>10</v>
      </c>
      <c r="R5" s="14">
        <v>11</v>
      </c>
      <c r="S5" s="14">
        <v>12</v>
      </c>
      <c r="T5" s="14">
        <v>13</v>
      </c>
      <c r="U5" s="14">
        <v>14</v>
      </c>
      <c r="V5" s="253">
        <v>15</v>
      </c>
    </row>
    <row r="6" spans="1:22" s="13" customFormat="1" ht="15.75">
      <c r="A6" s="774"/>
      <c r="B6" s="795"/>
      <c r="C6" s="769"/>
      <c r="D6" s="769"/>
      <c r="E6" s="785"/>
      <c r="F6" s="786"/>
      <c r="G6" s="800"/>
      <c r="H6" s="769"/>
      <c r="I6" s="789"/>
      <c r="J6" s="768"/>
      <c r="K6" s="768"/>
      <c r="L6" s="768"/>
      <c r="M6" s="810"/>
      <c r="N6" s="790" t="s">
        <v>151</v>
      </c>
      <c r="O6" s="791"/>
      <c r="P6" s="791"/>
      <c r="Q6" s="791"/>
      <c r="R6" s="791"/>
      <c r="S6" s="791"/>
      <c r="T6" s="791"/>
      <c r="U6" s="791"/>
      <c r="V6" s="797"/>
    </row>
    <row r="7" spans="1:22" s="13" customFormat="1" ht="42" customHeight="1">
      <c r="A7" s="774"/>
      <c r="B7" s="796"/>
      <c r="C7" s="769"/>
      <c r="D7" s="769"/>
      <c r="E7" s="785"/>
      <c r="F7" s="787"/>
      <c r="G7" s="801"/>
      <c r="H7" s="769"/>
      <c r="I7" s="789"/>
      <c r="J7" s="768"/>
      <c r="K7" s="768"/>
      <c r="L7" s="768"/>
      <c r="M7" s="808"/>
      <c r="N7" s="254"/>
      <c r="O7" s="24"/>
      <c r="P7" s="17"/>
      <c r="Q7" s="17"/>
      <c r="R7" s="17"/>
      <c r="S7" s="17"/>
      <c r="T7" s="17"/>
      <c r="U7" s="17"/>
      <c r="V7" s="255"/>
    </row>
    <row r="8" spans="1:22" s="13" customFormat="1" ht="16.5" thickBot="1">
      <c r="A8" s="249">
        <v>1</v>
      </c>
      <c r="B8" s="250">
        <v>2</v>
      </c>
      <c r="C8" s="250">
        <v>3</v>
      </c>
      <c r="D8" s="250">
        <v>4</v>
      </c>
      <c r="E8" s="250">
        <v>5</v>
      </c>
      <c r="F8" s="250">
        <v>6</v>
      </c>
      <c r="G8" s="250">
        <v>7</v>
      </c>
      <c r="H8" s="250">
        <v>8</v>
      </c>
      <c r="I8" s="250">
        <v>9</v>
      </c>
      <c r="J8" s="250">
        <v>10</v>
      </c>
      <c r="K8" s="250">
        <v>11</v>
      </c>
      <c r="L8" s="250">
        <v>12</v>
      </c>
      <c r="M8" s="251">
        <v>13</v>
      </c>
      <c r="N8" s="256" t="s">
        <v>54</v>
      </c>
      <c r="O8" s="257">
        <v>15</v>
      </c>
      <c r="P8" s="250">
        <v>16</v>
      </c>
      <c r="Q8" s="258" t="s">
        <v>74</v>
      </c>
      <c r="R8" s="258" t="s">
        <v>122</v>
      </c>
      <c r="S8" s="250">
        <v>19</v>
      </c>
      <c r="T8" s="258" t="s">
        <v>55</v>
      </c>
      <c r="U8" s="258" t="s">
        <v>75</v>
      </c>
      <c r="V8" s="251">
        <v>22</v>
      </c>
    </row>
    <row r="9" spans="1:35" s="27" customFormat="1" ht="19.5" customHeight="1" thickBot="1">
      <c r="A9" s="770" t="s">
        <v>89</v>
      </c>
      <c r="B9" s="771"/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2"/>
      <c r="W9" s="18"/>
      <c r="X9" s="18"/>
      <c r="Y9" s="18"/>
      <c r="Z9" s="18"/>
      <c r="AI9" s="28"/>
    </row>
    <row r="10" spans="1:35" s="27" customFormat="1" ht="19.5" customHeight="1" thickBot="1">
      <c r="A10" s="761" t="s">
        <v>90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3"/>
      <c r="W10" s="19"/>
      <c r="X10" s="19"/>
      <c r="Y10" s="19"/>
      <c r="Z10" s="19"/>
      <c r="AI10" s="28"/>
    </row>
    <row r="11" spans="1:22" s="34" customFormat="1" ht="31.5">
      <c r="A11" s="260" t="s">
        <v>152</v>
      </c>
      <c r="B11" s="470" t="s">
        <v>239</v>
      </c>
      <c r="C11" s="261"/>
      <c r="D11" s="261"/>
      <c r="E11" s="261"/>
      <c r="F11" s="262"/>
      <c r="G11" s="403">
        <f>G12+G13</f>
        <v>6.5</v>
      </c>
      <c r="H11" s="366">
        <f aca="true" t="shared" si="0" ref="H11:H17">G11*30</f>
        <v>195</v>
      </c>
      <c r="I11" s="264"/>
      <c r="J11" s="265"/>
      <c r="K11" s="265"/>
      <c r="L11" s="265"/>
      <c r="M11" s="266"/>
      <c r="N11" s="273"/>
      <c r="O11" s="274"/>
      <c r="P11" s="265"/>
      <c r="Q11" s="265"/>
      <c r="R11" s="265"/>
      <c r="S11" s="265"/>
      <c r="T11" s="265"/>
      <c r="U11" s="265"/>
      <c r="V11" s="275"/>
    </row>
    <row r="12" spans="1:22" s="34" customFormat="1" ht="18.75">
      <c r="A12" s="358"/>
      <c r="B12" s="214" t="s">
        <v>49</v>
      </c>
      <c r="C12" s="218"/>
      <c r="D12" s="218"/>
      <c r="E12" s="218"/>
      <c r="F12" s="359"/>
      <c r="G12" s="404">
        <v>5</v>
      </c>
      <c r="H12" s="5">
        <f t="shared" si="0"/>
        <v>150</v>
      </c>
      <c r="I12" s="360"/>
      <c r="J12" s="361"/>
      <c r="K12" s="361"/>
      <c r="L12" s="361"/>
      <c r="M12" s="362"/>
      <c r="N12" s="363"/>
      <c r="O12" s="364"/>
      <c r="P12" s="361"/>
      <c r="Q12" s="361"/>
      <c r="R12" s="361"/>
      <c r="S12" s="361"/>
      <c r="T12" s="361"/>
      <c r="U12" s="361"/>
      <c r="V12" s="365"/>
    </row>
    <row r="13" spans="1:22" s="34" customFormat="1" ht="18.75">
      <c r="A13" s="358"/>
      <c r="B13" s="214" t="s">
        <v>50</v>
      </c>
      <c r="C13" s="218"/>
      <c r="D13" s="539">
        <v>14</v>
      </c>
      <c r="E13" s="218"/>
      <c r="F13" s="359"/>
      <c r="G13" s="404">
        <v>1.5</v>
      </c>
      <c r="H13" s="5">
        <f t="shared" si="0"/>
        <v>45</v>
      </c>
      <c r="I13" s="360">
        <v>4</v>
      </c>
      <c r="J13" s="361"/>
      <c r="K13" s="361"/>
      <c r="L13" s="538">
        <v>4</v>
      </c>
      <c r="M13" s="362" t="s">
        <v>257</v>
      </c>
      <c r="N13" s="363"/>
      <c r="O13" s="364"/>
      <c r="P13" s="361"/>
      <c r="Q13" s="361"/>
      <c r="R13" s="361"/>
      <c r="S13" s="361"/>
      <c r="T13" s="361"/>
      <c r="U13" s="538">
        <v>4</v>
      </c>
      <c r="V13" s="365"/>
    </row>
    <row r="14" spans="1:22" s="34" customFormat="1" ht="18.75">
      <c r="A14" s="267" t="s">
        <v>153</v>
      </c>
      <c r="B14" s="214" t="s">
        <v>127</v>
      </c>
      <c r="C14" s="215"/>
      <c r="D14" s="215"/>
      <c r="E14" s="215"/>
      <c r="F14" s="32"/>
      <c r="G14" s="405">
        <v>4.5</v>
      </c>
      <c r="H14" s="5">
        <f t="shared" si="0"/>
        <v>135</v>
      </c>
      <c r="I14" s="29"/>
      <c r="J14" s="31"/>
      <c r="K14" s="31"/>
      <c r="L14" s="31"/>
      <c r="M14" s="268"/>
      <c r="N14" s="276"/>
      <c r="O14" s="33"/>
      <c r="P14" s="31"/>
      <c r="Q14" s="31"/>
      <c r="R14" s="31"/>
      <c r="S14" s="31"/>
      <c r="T14" s="31"/>
      <c r="U14" s="31"/>
      <c r="V14" s="277"/>
    </row>
    <row r="15" spans="1:22" s="34" customFormat="1" ht="18.75">
      <c r="A15" s="267" t="s">
        <v>154</v>
      </c>
      <c r="B15" s="214" t="s">
        <v>128</v>
      </c>
      <c r="C15" s="216"/>
      <c r="D15" s="216"/>
      <c r="E15" s="216"/>
      <c r="F15" s="32"/>
      <c r="G15" s="405">
        <v>3</v>
      </c>
      <c r="H15" s="5">
        <f t="shared" si="0"/>
        <v>90</v>
      </c>
      <c r="I15" s="33"/>
      <c r="J15" s="31"/>
      <c r="K15" s="31"/>
      <c r="L15" s="31"/>
      <c r="M15" s="269"/>
      <c r="N15" s="276"/>
      <c r="O15" s="33"/>
      <c r="P15" s="31"/>
      <c r="Q15" s="31"/>
      <c r="R15" s="31"/>
      <c r="S15" s="31"/>
      <c r="T15" s="31"/>
      <c r="U15" s="31"/>
      <c r="V15" s="277"/>
    </row>
    <row r="16" spans="1:22" s="34" customFormat="1" ht="31.5">
      <c r="A16" s="267" t="s">
        <v>155</v>
      </c>
      <c r="B16" s="220" t="s">
        <v>129</v>
      </c>
      <c r="C16" s="218"/>
      <c r="D16" s="221"/>
      <c r="E16" s="221"/>
      <c r="F16" s="222"/>
      <c r="G16" s="405">
        <v>3</v>
      </c>
      <c r="H16" s="5">
        <f t="shared" si="0"/>
        <v>90</v>
      </c>
      <c r="I16" s="31"/>
      <c r="J16" s="29"/>
      <c r="K16" s="29"/>
      <c r="L16" s="29"/>
      <c r="M16" s="268"/>
      <c r="N16" s="276"/>
      <c r="O16" s="33"/>
      <c r="P16" s="31"/>
      <c r="Q16" s="31"/>
      <c r="R16" s="31"/>
      <c r="S16" s="31"/>
      <c r="T16" s="31"/>
      <c r="U16" s="31"/>
      <c r="V16" s="277"/>
    </row>
    <row r="17" spans="1:22" s="34" customFormat="1" ht="18.75">
      <c r="A17" s="267" t="s">
        <v>156</v>
      </c>
      <c r="B17" s="42" t="s">
        <v>126</v>
      </c>
      <c r="C17" s="218"/>
      <c r="D17" s="217"/>
      <c r="E17" s="217"/>
      <c r="F17" s="36"/>
      <c r="G17" s="405">
        <v>4.5</v>
      </c>
      <c r="H17" s="5">
        <f t="shared" si="0"/>
        <v>135</v>
      </c>
      <c r="I17" s="31"/>
      <c r="J17" s="29"/>
      <c r="K17" s="29"/>
      <c r="L17" s="29"/>
      <c r="M17" s="268"/>
      <c r="N17" s="276"/>
      <c r="O17" s="33"/>
      <c r="P17" s="31"/>
      <c r="Q17" s="31"/>
      <c r="R17" s="31"/>
      <c r="S17" s="31"/>
      <c r="T17" s="31"/>
      <c r="U17" s="31"/>
      <c r="V17" s="277"/>
    </row>
    <row r="18" spans="1:22" s="34" customFormat="1" ht="18.75">
      <c r="A18" s="247"/>
      <c r="B18" s="219" t="s">
        <v>49</v>
      </c>
      <c r="C18" s="218"/>
      <c r="D18" s="217"/>
      <c r="E18" s="217"/>
      <c r="F18" s="36"/>
      <c r="G18" s="405">
        <v>3</v>
      </c>
      <c r="H18" s="5"/>
      <c r="I18" s="31"/>
      <c r="J18" s="29"/>
      <c r="K18" s="29"/>
      <c r="L18" s="29"/>
      <c r="M18" s="268"/>
      <c r="N18" s="276"/>
      <c r="O18" s="33"/>
      <c r="P18" s="31"/>
      <c r="Q18" s="31"/>
      <c r="R18" s="31"/>
      <c r="S18" s="31"/>
      <c r="T18" s="31"/>
      <c r="U18" s="31"/>
      <c r="V18" s="277"/>
    </row>
    <row r="19" spans="1:22" s="34" customFormat="1" ht="23.25" customHeight="1" thickBot="1">
      <c r="A19" s="267" t="s">
        <v>157</v>
      </c>
      <c r="B19" s="259" t="s">
        <v>50</v>
      </c>
      <c r="C19" s="210">
        <v>7</v>
      </c>
      <c r="D19" s="44"/>
      <c r="E19" s="44"/>
      <c r="F19" s="211"/>
      <c r="G19" s="405">
        <v>1.5</v>
      </c>
      <c r="H19" s="208">
        <f>G19*30</f>
        <v>45</v>
      </c>
      <c r="I19" s="212" t="s">
        <v>56</v>
      </c>
      <c r="J19" s="38" t="s">
        <v>56</v>
      </c>
      <c r="K19" s="213"/>
      <c r="L19" s="213"/>
      <c r="M19" s="270">
        <v>41</v>
      </c>
      <c r="N19" s="540">
        <v>4</v>
      </c>
      <c r="O19" s="38"/>
      <c r="P19" s="38"/>
      <c r="Q19" s="38"/>
      <c r="R19" s="38"/>
      <c r="S19" s="37"/>
      <c r="T19" s="31"/>
      <c r="U19" s="31"/>
      <c r="V19" s="277"/>
    </row>
    <row r="20" spans="1:22" s="34" customFormat="1" ht="19.5" customHeight="1" thickBot="1">
      <c r="A20" s="821" t="s">
        <v>87</v>
      </c>
      <c r="B20" s="822"/>
      <c r="C20" s="50"/>
      <c r="D20" s="51"/>
      <c r="E20" s="51"/>
      <c r="F20" s="52"/>
      <c r="G20" s="53">
        <f>G19+G13</f>
        <v>3</v>
      </c>
      <c r="H20" s="53">
        <f>H19+H13</f>
        <v>90</v>
      </c>
      <c r="I20" s="54">
        <v>8</v>
      </c>
      <c r="J20" s="54">
        <v>4</v>
      </c>
      <c r="K20" s="54"/>
      <c r="L20" s="54">
        <v>4</v>
      </c>
      <c r="M20" s="271">
        <v>81</v>
      </c>
      <c r="N20" s="279">
        <v>4</v>
      </c>
      <c r="O20" s="55"/>
      <c r="P20" s="56"/>
      <c r="Q20" s="56"/>
      <c r="R20" s="56"/>
      <c r="S20" s="56"/>
      <c r="T20" s="50"/>
      <c r="U20" s="50">
        <v>4</v>
      </c>
      <c r="V20" s="57"/>
    </row>
    <row r="21" spans="1:22" s="34" customFormat="1" ht="19.5" customHeight="1" thickBot="1">
      <c r="A21" s="764" t="s">
        <v>88</v>
      </c>
      <c r="B21" s="765"/>
      <c r="C21" s="58"/>
      <c r="D21" s="59"/>
      <c r="E21" s="59"/>
      <c r="F21" s="60"/>
      <c r="G21" s="61">
        <f>G12+G14+G15+G16+G18</f>
        <v>18.5</v>
      </c>
      <c r="H21" s="62"/>
      <c r="I21" s="63"/>
      <c r="J21" s="62"/>
      <c r="K21" s="62"/>
      <c r="L21" s="62"/>
      <c r="M21" s="272"/>
      <c r="N21" s="280"/>
      <c r="O21" s="64"/>
      <c r="P21" s="62"/>
      <c r="Q21" s="62"/>
      <c r="R21" s="62"/>
      <c r="S21" s="62"/>
      <c r="T21" s="58"/>
      <c r="U21" s="58"/>
      <c r="V21" s="65"/>
    </row>
    <row r="22" spans="1:25" s="27" customFormat="1" ht="20.25" thickBot="1">
      <c r="A22" s="815" t="s">
        <v>92</v>
      </c>
      <c r="B22" s="816"/>
      <c r="C22" s="816"/>
      <c r="D22" s="816"/>
      <c r="E22" s="816"/>
      <c r="F22" s="816"/>
      <c r="G22" s="816"/>
      <c r="H22" s="816"/>
      <c r="I22" s="816"/>
      <c r="J22" s="816"/>
      <c r="K22" s="816"/>
      <c r="L22" s="816"/>
      <c r="M22" s="816"/>
      <c r="N22" s="816"/>
      <c r="O22" s="816"/>
      <c r="P22" s="816"/>
      <c r="Q22" s="816"/>
      <c r="R22" s="816"/>
      <c r="S22" s="816"/>
      <c r="T22" s="816"/>
      <c r="U22" s="816"/>
      <c r="V22" s="817"/>
      <c r="W22" s="19"/>
      <c r="X22" s="19"/>
      <c r="Y22" s="19"/>
    </row>
    <row r="23" spans="1:22" s="71" customFormat="1" ht="18.75">
      <c r="A23" s="282" t="s">
        <v>158</v>
      </c>
      <c r="B23" s="66" t="s">
        <v>132</v>
      </c>
      <c r="C23" s="67"/>
      <c r="D23" s="68"/>
      <c r="E23" s="68"/>
      <c r="F23" s="69"/>
      <c r="G23" s="5">
        <v>3</v>
      </c>
      <c r="H23" s="5">
        <f>G23*30</f>
        <v>90</v>
      </c>
      <c r="I23" s="31"/>
      <c r="J23" s="31"/>
      <c r="K23" s="31"/>
      <c r="L23" s="31"/>
      <c r="M23" s="268"/>
      <c r="N23" s="276"/>
      <c r="O23" s="33"/>
      <c r="P23" s="31"/>
      <c r="Q23" s="31"/>
      <c r="R23" s="31"/>
      <c r="S23" s="40"/>
      <c r="T23" s="31"/>
      <c r="U23" s="31"/>
      <c r="V23" s="290"/>
    </row>
    <row r="24" spans="1:22" s="71" customFormat="1" ht="19.5" customHeight="1">
      <c r="A24" s="282" t="s">
        <v>159</v>
      </c>
      <c r="B24" s="75" t="s">
        <v>65</v>
      </c>
      <c r="C24" s="76"/>
      <c r="D24" s="73"/>
      <c r="E24" s="73"/>
      <c r="F24" s="74"/>
      <c r="G24" s="77">
        <v>4</v>
      </c>
      <c r="H24" s="5">
        <f>G24*30</f>
        <v>120</v>
      </c>
      <c r="I24" s="31"/>
      <c r="J24" s="31"/>
      <c r="K24" s="31"/>
      <c r="L24" s="31"/>
      <c r="M24" s="268"/>
      <c r="N24" s="276"/>
      <c r="O24" s="33"/>
      <c r="P24" s="31"/>
      <c r="Q24" s="31"/>
      <c r="R24" s="31"/>
      <c r="S24" s="31"/>
      <c r="T24" s="31"/>
      <c r="U24" s="31"/>
      <c r="V24" s="290"/>
    </row>
    <row r="25" spans="1:22" s="71" customFormat="1" ht="18.75">
      <c r="A25" s="247"/>
      <c r="B25" s="72" t="s">
        <v>49</v>
      </c>
      <c r="C25" s="76"/>
      <c r="D25" s="73"/>
      <c r="E25" s="73"/>
      <c r="F25" s="74"/>
      <c r="G25" s="77">
        <v>2</v>
      </c>
      <c r="H25" s="5">
        <f>G25*30</f>
        <v>60</v>
      </c>
      <c r="I25" s="31"/>
      <c r="J25" s="31"/>
      <c r="K25" s="31"/>
      <c r="L25" s="31"/>
      <c r="M25" s="268"/>
      <c r="N25" s="276"/>
      <c r="O25" s="33"/>
      <c r="P25" s="31"/>
      <c r="Q25" s="31"/>
      <c r="R25" s="31"/>
      <c r="S25" s="31"/>
      <c r="T25" s="31"/>
      <c r="U25" s="31"/>
      <c r="V25" s="290"/>
    </row>
    <row r="26" spans="1:22" s="71" customFormat="1" ht="18.75">
      <c r="A26" s="282" t="s">
        <v>160</v>
      </c>
      <c r="B26" s="72" t="s">
        <v>50</v>
      </c>
      <c r="C26" s="76"/>
      <c r="D26" s="73" t="s">
        <v>48</v>
      </c>
      <c r="E26" s="73"/>
      <c r="F26" s="74"/>
      <c r="G26" s="77">
        <v>2</v>
      </c>
      <c r="H26" s="5">
        <f>G26*30</f>
        <v>60</v>
      </c>
      <c r="I26" s="33">
        <v>4</v>
      </c>
      <c r="J26" s="31" t="s">
        <v>115</v>
      </c>
      <c r="K26" s="31"/>
      <c r="L26" s="31"/>
      <c r="M26" s="269">
        <f>H26-I26</f>
        <v>56</v>
      </c>
      <c r="N26" s="276" t="s">
        <v>115</v>
      </c>
      <c r="O26" s="33"/>
      <c r="P26" s="31"/>
      <c r="Q26" s="31"/>
      <c r="R26" s="31"/>
      <c r="S26" s="31"/>
      <c r="T26" s="31"/>
      <c r="U26" s="31"/>
      <c r="V26" s="290"/>
    </row>
    <row r="27" spans="1:22" s="71" customFormat="1" ht="39.75" customHeight="1">
      <c r="A27" s="282" t="s">
        <v>161</v>
      </c>
      <c r="B27" s="78" t="s">
        <v>83</v>
      </c>
      <c r="C27" s="67"/>
      <c r="D27" s="68"/>
      <c r="E27" s="68"/>
      <c r="F27" s="69"/>
      <c r="G27" s="547">
        <f>G28+G29</f>
        <v>12</v>
      </c>
      <c r="H27" s="5">
        <f aca="true" t="shared" si="1" ref="H27:H36">G27*30</f>
        <v>360</v>
      </c>
      <c r="I27" s="31"/>
      <c r="J27" s="31"/>
      <c r="K27" s="31"/>
      <c r="L27" s="31"/>
      <c r="M27" s="268"/>
      <c r="N27" s="276"/>
      <c r="O27" s="33"/>
      <c r="P27" s="31"/>
      <c r="Q27" s="31"/>
      <c r="R27" s="31"/>
      <c r="S27" s="31"/>
      <c r="T27" s="31"/>
      <c r="U27" s="31"/>
      <c r="V27" s="290"/>
    </row>
    <row r="28" spans="1:22" s="71" customFormat="1" ht="18.75">
      <c r="A28" s="247"/>
      <c r="B28" s="30" t="s">
        <v>49</v>
      </c>
      <c r="C28" s="67"/>
      <c r="D28" s="68"/>
      <c r="E28" s="68"/>
      <c r="F28" s="69"/>
      <c r="G28" s="547">
        <v>3.5</v>
      </c>
      <c r="H28" s="5">
        <f t="shared" si="1"/>
        <v>105</v>
      </c>
      <c r="I28" s="31"/>
      <c r="J28" s="31"/>
      <c r="K28" s="31"/>
      <c r="L28" s="31"/>
      <c r="M28" s="268"/>
      <c r="N28" s="276"/>
      <c r="O28" s="33"/>
      <c r="P28" s="31"/>
      <c r="Q28" s="31"/>
      <c r="R28" s="31"/>
      <c r="S28" s="31"/>
      <c r="T28" s="31"/>
      <c r="U28" s="31"/>
      <c r="V28" s="290"/>
    </row>
    <row r="29" spans="1:22" s="71" customFormat="1" ht="18.75">
      <c r="A29" s="282"/>
      <c r="B29" s="30" t="s">
        <v>50</v>
      </c>
      <c r="C29" s="67"/>
      <c r="D29" s="68"/>
      <c r="E29" s="68"/>
      <c r="F29" s="69"/>
      <c r="G29" s="547">
        <f>G30+G31</f>
        <v>8.5</v>
      </c>
      <c r="H29" s="5">
        <f t="shared" si="1"/>
        <v>255</v>
      </c>
      <c r="I29" s="33">
        <f>J29+K29+L29</f>
        <v>12</v>
      </c>
      <c r="J29" s="31" t="s">
        <v>56</v>
      </c>
      <c r="K29" s="31"/>
      <c r="L29" s="31" t="s">
        <v>57</v>
      </c>
      <c r="M29" s="269">
        <f>H29-I29</f>
        <v>243</v>
      </c>
      <c r="N29" s="276"/>
      <c r="O29" s="33"/>
      <c r="P29" s="31"/>
      <c r="Q29" s="31"/>
      <c r="R29" s="31"/>
      <c r="S29" s="31"/>
      <c r="T29" s="31"/>
      <c r="U29" s="31"/>
      <c r="V29" s="290"/>
    </row>
    <row r="30" spans="1:22" s="71" customFormat="1" ht="20.25" customHeight="1">
      <c r="A30" s="282" t="s">
        <v>162</v>
      </c>
      <c r="B30" s="30" t="s">
        <v>50</v>
      </c>
      <c r="C30" s="67"/>
      <c r="D30" s="68">
        <v>7</v>
      </c>
      <c r="E30" s="68"/>
      <c r="F30" s="69"/>
      <c r="G30" s="547">
        <v>4.5</v>
      </c>
      <c r="H30" s="5">
        <f>G30*30</f>
        <v>135</v>
      </c>
      <c r="I30" s="33">
        <v>6</v>
      </c>
      <c r="J30" s="31" t="s">
        <v>117</v>
      </c>
      <c r="K30" s="31"/>
      <c r="L30" s="31" t="s">
        <v>118</v>
      </c>
      <c r="M30" s="269">
        <f>H30-I30</f>
        <v>129</v>
      </c>
      <c r="N30" s="267" t="s">
        <v>119</v>
      </c>
      <c r="O30" s="31"/>
      <c r="P30" s="31"/>
      <c r="Q30" s="31"/>
      <c r="R30" s="31"/>
      <c r="S30" s="31"/>
      <c r="T30" s="31"/>
      <c r="U30" s="31"/>
      <c r="V30" s="290"/>
    </row>
    <row r="31" spans="1:22" s="71" customFormat="1" ht="18.75">
      <c r="A31" s="282" t="s">
        <v>163</v>
      </c>
      <c r="B31" s="30" t="s">
        <v>50</v>
      </c>
      <c r="C31" s="67" t="s">
        <v>46</v>
      </c>
      <c r="D31" s="68"/>
      <c r="E31" s="68"/>
      <c r="F31" s="69"/>
      <c r="G31" s="41">
        <v>4</v>
      </c>
      <c r="H31" s="5">
        <f t="shared" si="1"/>
        <v>120</v>
      </c>
      <c r="I31" s="33">
        <v>6</v>
      </c>
      <c r="J31" s="31" t="s">
        <v>117</v>
      </c>
      <c r="K31" s="31"/>
      <c r="L31" s="31" t="s">
        <v>118</v>
      </c>
      <c r="M31" s="269">
        <f>H31-I31</f>
        <v>114</v>
      </c>
      <c r="N31" s="276"/>
      <c r="O31" s="33"/>
      <c r="P31" s="267" t="s">
        <v>119</v>
      </c>
      <c r="Q31" s="31"/>
      <c r="R31" s="31"/>
      <c r="S31" s="31"/>
      <c r="T31" s="31"/>
      <c r="U31" s="31"/>
      <c r="V31" s="290"/>
    </row>
    <row r="32" spans="1:22" s="71" customFormat="1" ht="18.75">
      <c r="A32" s="282" t="s">
        <v>164</v>
      </c>
      <c r="B32" s="66" t="s">
        <v>241</v>
      </c>
      <c r="C32" s="67"/>
      <c r="D32" s="67"/>
      <c r="E32" s="67"/>
      <c r="F32" s="69"/>
      <c r="G32" s="41">
        <v>16.5</v>
      </c>
      <c r="H32" s="5">
        <f t="shared" si="1"/>
        <v>495</v>
      </c>
      <c r="I32" s="31"/>
      <c r="J32" s="31"/>
      <c r="K32" s="31"/>
      <c r="L32" s="31"/>
      <c r="M32" s="268"/>
      <c r="N32" s="276"/>
      <c r="O32" s="33"/>
      <c r="P32" s="31"/>
      <c r="Q32" s="31"/>
      <c r="R32" s="31"/>
      <c r="S32" s="31"/>
      <c r="T32" s="31"/>
      <c r="U32" s="31"/>
      <c r="V32" s="290"/>
    </row>
    <row r="33" spans="1:22" s="71" customFormat="1" ht="18.75">
      <c r="A33" s="247"/>
      <c r="B33" s="30" t="s">
        <v>49</v>
      </c>
      <c r="C33" s="67"/>
      <c r="D33" s="67"/>
      <c r="E33" s="67"/>
      <c r="F33" s="69"/>
      <c r="G33" s="82">
        <v>9</v>
      </c>
      <c r="H33" s="5">
        <f t="shared" si="1"/>
        <v>270</v>
      </c>
      <c r="I33" s="79"/>
      <c r="J33" s="79"/>
      <c r="K33" s="79"/>
      <c r="L33" s="79"/>
      <c r="M33" s="283"/>
      <c r="N33" s="291"/>
      <c r="O33" s="81"/>
      <c r="P33" s="79"/>
      <c r="Q33" s="31"/>
      <c r="R33" s="31"/>
      <c r="S33" s="31"/>
      <c r="T33" s="31"/>
      <c r="U33" s="31"/>
      <c r="V33" s="290"/>
    </row>
    <row r="34" spans="1:22" s="71" customFormat="1" ht="19.5" customHeight="1">
      <c r="A34" s="247"/>
      <c r="B34" s="30" t="s">
        <v>50</v>
      </c>
      <c r="C34" s="67"/>
      <c r="D34" s="67"/>
      <c r="E34" s="67"/>
      <c r="F34" s="69"/>
      <c r="G34" s="82">
        <f>G35+G36</f>
        <v>7</v>
      </c>
      <c r="H34" s="5">
        <f>G34*30</f>
        <v>210</v>
      </c>
      <c r="I34" s="164">
        <f>I35+I36</f>
        <v>28</v>
      </c>
      <c r="J34" s="164">
        <v>20</v>
      </c>
      <c r="K34" s="164"/>
      <c r="L34" s="164">
        <v>8</v>
      </c>
      <c r="M34" s="284">
        <f>H34-I34</f>
        <v>182</v>
      </c>
      <c r="N34" s="291"/>
      <c r="O34" s="81"/>
      <c r="P34" s="79"/>
      <c r="Q34" s="31"/>
      <c r="R34" s="31"/>
      <c r="S34" s="31"/>
      <c r="T34" s="31"/>
      <c r="U34" s="31"/>
      <c r="V34" s="290"/>
    </row>
    <row r="35" spans="1:22" s="71" customFormat="1" ht="19.5" customHeight="1">
      <c r="A35" s="282" t="s">
        <v>165</v>
      </c>
      <c r="B35" s="30" t="s">
        <v>50</v>
      </c>
      <c r="C35" s="204" t="s">
        <v>48</v>
      </c>
      <c r="D35" s="204"/>
      <c r="E35" s="204"/>
      <c r="F35" s="205"/>
      <c r="G35" s="206">
        <v>3.5</v>
      </c>
      <c r="H35" s="5">
        <f t="shared" si="1"/>
        <v>105</v>
      </c>
      <c r="I35" s="200">
        <v>16</v>
      </c>
      <c r="J35" s="541" t="s">
        <v>120</v>
      </c>
      <c r="K35" s="199"/>
      <c r="L35" s="541" t="s">
        <v>260</v>
      </c>
      <c r="M35" s="285">
        <f>H35-I35</f>
        <v>89</v>
      </c>
      <c r="N35" s="278" t="s">
        <v>261</v>
      </c>
      <c r="O35" s="38"/>
      <c r="P35" s="199"/>
      <c r="Q35" s="38"/>
      <c r="R35" s="38"/>
      <c r="S35" s="31"/>
      <c r="T35" s="31"/>
      <c r="U35" s="31"/>
      <c r="V35" s="290"/>
    </row>
    <row r="36" spans="1:22" s="71" customFormat="1" ht="19.5" customHeight="1">
      <c r="A36" s="282" t="s">
        <v>166</v>
      </c>
      <c r="B36" s="30" t="s">
        <v>50</v>
      </c>
      <c r="C36" s="204" t="s">
        <v>46</v>
      </c>
      <c r="D36" s="204"/>
      <c r="E36" s="204"/>
      <c r="F36" s="205"/>
      <c r="G36" s="206">
        <v>3.5</v>
      </c>
      <c r="H36" s="5">
        <f t="shared" si="1"/>
        <v>105</v>
      </c>
      <c r="I36" s="200">
        <v>12</v>
      </c>
      <c r="J36" s="541" t="s">
        <v>123</v>
      </c>
      <c r="K36" s="199"/>
      <c r="L36" s="541" t="s">
        <v>260</v>
      </c>
      <c r="M36" s="285">
        <f>H36-I36</f>
        <v>93</v>
      </c>
      <c r="N36" s="292"/>
      <c r="O36" s="200"/>
      <c r="P36" s="541" t="s">
        <v>116</v>
      </c>
      <c r="Q36" s="38"/>
      <c r="R36" s="38"/>
      <c r="S36" s="31"/>
      <c r="T36" s="31"/>
      <c r="U36" s="31"/>
      <c r="V36" s="290"/>
    </row>
    <row r="37" spans="1:22" s="71" customFormat="1" ht="39.75" customHeight="1">
      <c r="A37" s="282" t="s">
        <v>167</v>
      </c>
      <c r="B37" s="66" t="s">
        <v>82</v>
      </c>
      <c r="C37" s="204"/>
      <c r="D37" s="204"/>
      <c r="E37" s="204"/>
      <c r="F37" s="205"/>
      <c r="G37" s="206">
        <v>4</v>
      </c>
      <c r="H37" s="5">
        <f>G37*30</f>
        <v>120</v>
      </c>
      <c r="I37" s="199"/>
      <c r="J37" s="199"/>
      <c r="K37" s="199"/>
      <c r="L37" s="199"/>
      <c r="M37" s="285"/>
      <c r="N37" s="292"/>
      <c r="O37" s="200"/>
      <c r="P37" s="199"/>
      <c r="Q37" s="38"/>
      <c r="R37" s="38"/>
      <c r="S37" s="31"/>
      <c r="T37" s="31"/>
      <c r="U37" s="31"/>
      <c r="V37" s="290"/>
    </row>
    <row r="38" spans="1:22" s="71" customFormat="1" ht="19.5" customHeight="1">
      <c r="A38" s="247"/>
      <c r="B38" s="30" t="s">
        <v>49</v>
      </c>
      <c r="C38" s="204"/>
      <c r="D38" s="204"/>
      <c r="E38" s="204"/>
      <c r="F38" s="205"/>
      <c r="G38" s="207">
        <v>1</v>
      </c>
      <c r="H38" s="5">
        <f aca="true" t="shared" si="2" ref="H38:H50">G38*30</f>
        <v>30</v>
      </c>
      <c r="I38" s="38"/>
      <c r="J38" s="38"/>
      <c r="K38" s="38"/>
      <c r="L38" s="38"/>
      <c r="M38" s="270"/>
      <c r="N38" s="293"/>
      <c r="O38" s="209"/>
      <c r="P38" s="38"/>
      <c r="Q38" s="38"/>
      <c r="R38" s="38"/>
      <c r="S38" s="31"/>
      <c r="T38" s="31"/>
      <c r="U38" s="31"/>
      <c r="V38" s="290"/>
    </row>
    <row r="39" spans="1:22" s="71" customFormat="1" ht="19.5" customHeight="1">
      <c r="A39" s="247"/>
      <c r="B39" s="30" t="s">
        <v>50</v>
      </c>
      <c r="C39" s="204"/>
      <c r="D39" s="204" t="s">
        <v>46</v>
      </c>
      <c r="E39" s="204"/>
      <c r="F39" s="205"/>
      <c r="G39" s="207">
        <v>3</v>
      </c>
      <c r="H39" s="5">
        <f t="shared" si="2"/>
        <v>90</v>
      </c>
      <c r="I39" s="209">
        <v>8</v>
      </c>
      <c r="J39" s="38" t="s">
        <v>123</v>
      </c>
      <c r="K39" s="38"/>
      <c r="L39" s="38"/>
      <c r="M39" s="270">
        <f>H39-I39</f>
        <v>82</v>
      </c>
      <c r="N39" s="293"/>
      <c r="O39" s="209"/>
      <c r="P39" s="38" t="s">
        <v>123</v>
      </c>
      <c r="Q39" s="38"/>
      <c r="R39" s="38"/>
      <c r="S39" s="31"/>
      <c r="T39" s="31"/>
      <c r="U39" s="31"/>
      <c r="V39" s="290"/>
    </row>
    <row r="40" spans="1:22" s="71" customFormat="1" ht="19.5" customHeight="1">
      <c r="A40" s="282" t="s">
        <v>168</v>
      </c>
      <c r="B40" s="66" t="s">
        <v>51</v>
      </c>
      <c r="C40" s="67"/>
      <c r="D40" s="67"/>
      <c r="E40" s="67"/>
      <c r="F40" s="69"/>
      <c r="G40" s="41">
        <f>G41+G42</f>
        <v>12</v>
      </c>
      <c r="H40" s="5">
        <f>G40*30</f>
        <v>360</v>
      </c>
      <c r="I40" s="83"/>
      <c r="J40" s="83"/>
      <c r="K40" s="83"/>
      <c r="L40" s="83"/>
      <c r="M40" s="268"/>
      <c r="N40" s="276"/>
      <c r="O40" s="33"/>
      <c r="P40" s="31"/>
      <c r="Q40" s="40"/>
      <c r="R40" s="40"/>
      <c r="S40" s="31"/>
      <c r="T40" s="31"/>
      <c r="U40" s="31"/>
      <c r="V40" s="290"/>
    </row>
    <row r="41" spans="1:22" s="71" customFormat="1" ht="19.5" customHeight="1">
      <c r="A41" s="247"/>
      <c r="B41" s="30" t="s">
        <v>49</v>
      </c>
      <c r="C41" s="67"/>
      <c r="D41" s="67"/>
      <c r="E41" s="67"/>
      <c r="F41" s="69"/>
      <c r="G41" s="82">
        <v>6</v>
      </c>
      <c r="H41" s="5">
        <f t="shared" si="2"/>
        <v>180</v>
      </c>
      <c r="I41" s="165"/>
      <c r="J41" s="165"/>
      <c r="K41" s="165"/>
      <c r="L41" s="165"/>
      <c r="M41" s="283"/>
      <c r="N41" s="291"/>
      <c r="O41" s="81"/>
      <c r="P41" s="79"/>
      <c r="Q41" s="40"/>
      <c r="R41" s="40"/>
      <c r="S41" s="31"/>
      <c r="T41" s="31"/>
      <c r="U41" s="31"/>
      <c r="V41" s="290"/>
    </row>
    <row r="42" spans="1:22" s="71" customFormat="1" ht="19.5" customHeight="1">
      <c r="A42" s="247"/>
      <c r="B42" s="30" t="s">
        <v>50</v>
      </c>
      <c r="C42" s="67"/>
      <c r="D42" s="67"/>
      <c r="E42" s="67"/>
      <c r="F42" s="69"/>
      <c r="G42" s="82">
        <v>6</v>
      </c>
      <c r="H42" s="5">
        <f t="shared" si="2"/>
        <v>180</v>
      </c>
      <c r="I42" s="81">
        <f>I43+I44</f>
        <v>28</v>
      </c>
      <c r="J42" s="165">
        <v>16</v>
      </c>
      <c r="K42" s="165">
        <v>12</v>
      </c>
      <c r="L42" s="165"/>
      <c r="M42" s="286">
        <f>H42-I42</f>
        <v>152</v>
      </c>
      <c r="N42" s="291"/>
      <c r="O42" s="81"/>
      <c r="P42" s="79"/>
      <c r="Q42" s="40"/>
      <c r="R42" s="40"/>
      <c r="S42" s="31"/>
      <c r="T42" s="31"/>
      <c r="U42" s="31"/>
      <c r="V42" s="290"/>
    </row>
    <row r="43" spans="1:22" s="71" customFormat="1" ht="19.5" customHeight="1">
      <c r="A43" s="282" t="s">
        <v>169</v>
      </c>
      <c r="B43" s="30" t="s">
        <v>50</v>
      </c>
      <c r="C43" s="67"/>
      <c r="D43" s="67" t="s">
        <v>48</v>
      </c>
      <c r="E43" s="67"/>
      <c r="F43" s="69"/>
      <c r="G43" s="82">
        <v>3</v>
      </c>
      <c r="H43" s="5">
        <f t="shared" si="2"/>
        <v>90</v>
      </c>
      <c r="I43" s="81">
        <v>14</v>
      </c>
      <c r="J43" s="542" t="s">
        <v>123</v>
      </c>
      <c r="K43" s="165" t="s">
        <v>121</v>
      </c>
      <c r="L43" s="165"/>
      <c r="M43" s="286">
        <f>H43-I43</f>
        <v>76</v>
      </c>
      <c r="N43" s="543" t="s">
        <v>262</v>
      </c>
      <c r="O43" s="79"/>
      <c r="P43" s="79"/>
      <c r="Q43" s="40"/>
      <c r="R43" s="40"/>
      <c r="S43" s="31"/>
      <c r="T43" s="31"/>
      <c r="U43" s="31"/>
      <c r="V43" s="290"/>
    </row>
    <row r="44" spans="1:22" s="71" customFormat="1" ht="19.5" customHeight="1">
      <c r="A44" s="282" t="s">
        <v>170</v>
      </c>
      <c r="B44" s="30" t="s">
        <v>50</v>
      </c>
      <c r="C44" s="67" t="s">
        <v>46</v>
      </c>
      <c r="D44" s="67"/>
      <c r="E44" s="67"/>
      <c r="F44" s="69"/>
      <c r="G44" s="82">
        <v>3</v>
      </c>
      <c r="H44" s="5">
        <f t="shared" si="2"/>
        <v>90</v>
      </c>
      <c r="I44" s="81">
        <v>14</v>
      </c>
      <c r="J44" s="542" t="s">
        <v>123</v>
      </c>
      <c r="K44" s="165" t="s">
        <v>121</v>
      </c>
      <c r="L44" s="165"/>
      <c r="M44" s="286">
        <f>H44-I44</f>
        <v>76</v>
      </c>
      <c r="N44" s="291"/>
      <c r="O44" s="81"/>
      <c r="P44" s="544" t="s">
        <v>262</v>
      </c>
      <c r="Q44" s="40"/>
      <c r="R44" s="40"/>
      <c r="S44" s="31"/>
      <c r="T44" s="31"/>
      <c r="U44" s="31"/>
      <c r="V44" s="290"/>
    </row>
    <row r="45" spans="1:22" s="71" customFormat="1" ht="19.5" customHeight="1">
      <c r="A45" s="282" t="s">
        <v>171</v>
      </c>
      <c r="B45" s="66" t="s">
        <v>52</v>
      </c>
      <c r="C45" s="68"/>
      <c r="D45" s="67"/>
      <c r="E45" s="67"/>
      <c r="F45" s="69"/>
      <c r="G45" s="82">
        <v>3</v>
      </c>
      <c r="H45" s="5">
        <f t="shared" si="2"/>
        <v>90</v>
      </c>
      <c r="I45" s="84"/>
      <c r="J45" s="86"/>
      <c r="K45" s="86"/>
      <c r="L45" s="86"/>
      <c r="M45" s="287"/>
      <c r="N45" s="294"/>
      <c r="O45" s="84"/>
      <c r="P45" s="86"/>
      <c r="Q45" s="31"/>
      <c r="R45" s="31"/>
      <c r="S45" s="31"/>
      <c r="T45" s="31"/>
      <c r="U45" s="31"/>
      <c r="V45" s="290"/>
    </row>
    <row r="46" spans="1:22" s="71" customFormat="1" ht="19.5" customHeight="1">
      <c r="A46" s="247"/>
      <c r="B46" s="30" t="s">
        <v>49</v>
      </c>
      <c r="C46" s="68"/>
      <c r="E46" s="40"/>
      <c r="F46" s="40"/>
      <c r="G46" s="41">
        <v>1</v>
      </c>
      <c r="H46" s="5">
        <f t="shared" si="2"/>
        <v>30</v>
      </c>
      <c r="I46" s="40"/>
      <c r="J46" s="40"/>
      <c r="K46" s="40"/>
      <c r="L46" s="40"/>
      <c r="M46" s="288"/>
      <c r="N46" s="295"/>
      <c r="O46" s="87"/>
      <c r="P46" s="31"/>
      <c r="Q46" s="31"/>
      <c r="R46" s="31"/>
      <c r="S46" s="31"/>
      <c r="T46" s="31"/>
      <c r="U46" s="31"/>
      <c r="V46" s="290"/>
    </row>
    <row r="47" spans="1:22" s="71" customFormat="1" ht="18.75">
      <c r="A47" s="282" t="s">
        <v>172</v>
      </c>
      <c r="B47" s="30" t="s">
        <v>50</v>
      </c>
      <c r="C47" s="555">
        <v>7</v>
      </c>
      <c r="D47" s="67"/>
      <c r="E47" s="67"/>
      <c r="F47" s="69"/>
      <c r="G47" s="41">
        <v>2</v>
      </c>
      <c r="H47" s="5">
        <f t="shared" si="2"/>
        <v>60</v>
      </c>
      <c r="I47" s="33">
        <v>4</v>
      </c>
      <c r="J47" s="31" t="s">
        <v>115</v>
      </c>
      <c r="K47" s="31"/>
      <c r="L47" s="31"/>
      <c r="M47" s="269">
        <f>H47-I47</f>
        <v>56</v>
      </c>
      <c r="N47" s="276" t="s">
        <v>115</v>
      </c>
      <c r="O47" s="33"/>
      <c r="P47" s="31"/>
      <c r="Q47" s="31"/>
      <c r="R47" s="31"/>
      <c r="S47" s="31"/>
      <c r="T47" s="31"/>
      <c r="U47" s="31"/>
      <c r="V47" s="290"/>
    </row>
    <row r="48" spans="1:22" s="71" customFormat="1" ht="21.75" customHeight="1">
      <c r="A48" s="282" t="s">
        <v>173</v>
      </c>
      <c r="B48" s="78" t="s">
        <v>101</v>
      </c>
      <c r="C48" s="68"/>
      <c r="D48" s="67"/>
      <c r="E48" s="67"/>
      <c r="F48" s="69"/>
      <c r="G48" s="41">
        <f>G49+G50</f>
        <v>3.5</v>
      </c>
      <c r="H48" s="5">
        <f>G48*30</f>
        <v>105</v>
      </c>
      <c r="I48" s="33"/>
      <c r="J48" s="31"/>
      <c r="K48" s="31"/>
      <c r="L48" s="31"/>
      <c r="M48" s="269"/>
      <c r="N48" s="276"/>
      <c r="O48" s="33"/>
      <c r="P48" s="31"/>
      <c r="Q48" s="31"/>
      <c r="R48" s="31"/>
      <c r="S48" s="31"/>
      <c r="T48" s="31"/>
      <c r="U48" s="31"/>
      <c r="V48" s="290"/>
    </row>
    <row r="49" spans="1:22" s="71" customFormat="1" ht="18.75">
      <c r="A49" s="282"/>
      <c r="B49" s="30" t="s">
        <v>49</v>
      </c>
      <c r="C49" s="68"/>
      <c r="D49" s="67"/>
      <c r="E49" s="67"/>
      <c r="F49" s="69"/>
      <c r="G49" s="41">
        <v>1.5</v>
      </c>
      <c r="H49" s="5">
        <f t="shared" si="2"/>
        <v>45</v>
      </c>
      <c r="I49" s="33"/>
      <c r="J49" s="31"/>
      <c r="K49" s="31"/>
      <c r="L49" s="31"/>
      <c r="M49" s="269"/>
      <c r="N49" s="276"/>
      <c r="O49" s="33"/>
      <c r="P49" s="31"/>
      <c r="Q49" s="31"/>
      <c r="R49" s="31"/>
      <c r="S49" s="31"/>
      <c r="T49" s="31"/>
      <c r="U49" s="31"/>
      <c r="V49" s="290"/>
    </row>
    <row r="50" spans="1:22" s="71" customFormat="1" ht="19.5" thickBot="1">
      <c r="A50" s="282" t="s">
        <v>174</v>
      </c>
      <c r="B50" s="30" t="s">
        <v>50</v>
      </c>
      <c r="C50" s="68"/>
      <c r="D50" s="67" t="s">
        <v>46</v>
      </c>
      <c r="E50" s="67"/>
      <c r="F50" s="69"/>
      <c r="G50" s="41">
        <v>2</v>
      </c>
      <c r="H50" s="5">
        <f t="shared" si="2"/>
        <v>60</v>
      </c>
      <c r="I50" s="33">
        <v>6</v>
      </c>
      <c r="J50" s="38" t="s">
        <v>115</v>
      </c>
      <c r="K50" s="31"/>
      <c r="L50" s="31" t="s">
        <v>263</v>
      </c>
      <c r="M50" s="269">
        <f>H50-I50</f>
        <v>54</v>
      </c>
      <c r="N50" s="276"/>
      <c r="O50" s="33"/>
      <c r="P50" s="31" t="s">
        <v>119</v>
      </c>
      <c r="Q50" s="31"/>
      <c r="R50" s="31"/>
      <c r="S50" s="31"/>
      <c r="T50" s="31"/>
      <c r="U50" s="31"/>
      <c r="V50" s="290"/>
    </row>
    <row r="51" spans="1:22" s="34" customFormat="1" ht="20.25" customHeight="1" thickBot="1">
      <c r="A51" s="821" t="s">
        <v>87</v>
      </c>
      <c r="B51" s="822"/>
      <c r="C51" s="50"/>
      <c r="D51" s="51"/>
      <c r="E51" s="51"/>
      <c r="F51" s="52"/>
      <c r="G51" s="556">
        <f>G26+G29+G39+G42+G47+G50+G34</f>
        <v>30.5</v>
      </c>
      <c r="H51" s="557">
        <f>H26+H29+H39+H42+H47+H50+H34</f>
        <v>915</v>
      </c>
      <c r="I51" s="557">
        <f>I26+I29+I39+I42+I47+I50+I34</f>
        <v>90</v>
      </c>
      <c r="J51" s="557"/>
      <c r="K51" s="557"/>
      <c r="L51" s="557"/>
      <c r="M51" s="558">
        <f>M26+M29+M39+M42+M47+M50+M34</f>
        <v>825</v>
      </c>
      <c r="N51" s="559" t="s">
        <v>272</v>
      </c>
      <c r="O51" s="560"/>
      <c r="P51" s="560" t="s">
        <v>273</v>
      </c>
      <c r="Q51" s="560"/>
      <c r="R51" s="560"/>
      <c r="S51" s="560"/>
      <c r="T51" s="561"/>
      <c r="U51" s="561"/>
      <c r="V51" s="562"/>
    </row>
    <row r="52" spans="1:22" s="34" customFormat="1" ht="18" customHeight="1" thickBot="1">
      <c r="A52" s="764" t="s">
        <v>88</v>
      </c>
      <c r="B52" s="765"/>
      <c r="C52" s="58"/>
      <c r="D52" s="59"/>
      <c r="E52" s="59"/>
      <c r="F52" s="60"/>
      <c r="G52" s="61">
        <f>G25+G28+G33+G38+G41+G46+G49+G23</f>
        <v>27</v>
      </c>
      <c r="H52" s="62"/>
      <c r="I52" s="63"/>
      <c r="J52" s="62"/>
      <c r="K52" s="62"/>
      <c r="L52" s="62"/>
      <c r="M52" s="272"/>
      <c r="N52" s="280"/>
      <c r="O52" s="64"/>
      <c r="P52" s="62"/>
      <c r="Q52" s="62"/>
      <c r="R52" s="62"/>
      <c r="S52" s="62"/>
      <c r="T52" s="58"/>
      <c r="U52" s="58"/>
      <c r="V52" s="65"/>
    </row>
    <row r="53" spans="1:22" s="34" customFormat="1" ht="18" customHeight="1" thickBot="1">
      <c r="A53" s="823" t="s">
        <v>29</v>
      </c>
      <c r="B53" s="824"/>
      <c r="C53" s="100"/>
      <c r="D53" s="100"/>
      <c r="E53" s="100"/>
      <c r="F53" s="101"/>
      <c r="G53" s="102">
        <f>G51+G52</f>
        <v>57.5</v>
      </c>
      <c r="H53" s="102"/>
      <c r="I53" s="102"/>
      <c r="J53" s="103"/>
      <c r="K53" s="103"/>
      <c r="L53" s="103"/>
      <c r="M53" s="289"/>
      <c r="N53" s="296"/>
      <c r="O53" s="103"/>
      <c r="P53" s="103"/>
      <c r="Q53" s="103"/>
      <c r="R53" s="103"/>
      <c r="S53" s="103"/>
      <c r="T53" s="63"/>
      <c r="U53" s="63"/>
      <c r="V53" s="104"/>
    </row>
    <row r="54" spans="1:25" s="27" customFormat="1" ht="17.25" customHeight="1" thickBot="1">
      <c r="A54" s="815" t="s">
        <v>91</v>
      </c>
      <c r="B54" s="816"/>
      <c r="C54" s="816"/>
      <c r="D54" s="816"/>
      <c r="E54" s="816"/>
      <c r="F54" s="816"/>
      <c r="G54" s="816"/>
      <c r="H54" s="816"/>
      <c r="I54" s="816"/>
      <c r="J54" s="816"/>
      <c r="K54" s="816"/>
      <c r="L54" s="816"/>
      <c r="M54" s="816"/>
      <c r="N54" s="816"/>
      <c r="O54" s="816"/>
      <c r="P54" s="816"/>
      <c r="Q54" s="816"/>
      <c r="R54" s="816"/>
      <c r="S54" s="816"/>
      <c r="T54" s="816"/>
      <c r="U54" s="816"/>
      <c r="V54" s="817"/>
      <c r="W54" s="19"/>
      <c r="X54" s="19"/>
      <c r="Y54" s="19"/>
    </row>
    <row r="55" spans="1:22" s="71" customFormat="1" ht="37.5">
      <c r="A55" s="281" t="s">
        <v>175</v>
      </c>
      <c r="B55" s="297" t="s">
        <v>69</v>
      </c>
      <c r="C55" s="298"/>
      <c r="D55" s="298"/>
      <c r="E55" s="298"/>
      <c r="F55" s="298"/>
      <c r="G55" s="264">
        <f>G56+G57</f>
        <v>6</v>
      </c>
      <c r="H55" s="263">
        <f>G55*30</f>
        <v>180</v>
      </c>
      <c r="I55" s="298"/>
      <c r="J55" s="298"/>
      <c r="K55" s="298"/>
      <c r="L55" s="298"/>
      <c r="M55" s="299"/>
      <c r="N55" s="309"/>
      <c r="O55" s="310"/>
      <c r="P55" s="298"/>
      <c r="Q55" s="298"/>
      <c r="R55" s="298"/>
      <c r="S55" s="298"/>
      <c r="T55" s="298"/>
      <c r="U55" s="298"/>
      <c r="V55" s="311"/>
    </row>
    <row r="56" spans="1:22" s="71" customFormat="1" ht="19.5">
      <c r="A56" s="247"/>
      <c r="B56" s="42" t="s">
        <v>49</v>
      </c>
      <c r="C56" s="88"/>
      <c r="D56" s="88"/>
      <c r="E56" s="88"/>
      <c r="F56" s="88"/>
      <c r="G56" s="29">
        <v>3</v>
      </c>
      <c r="H56" s="5">
        <f aca="true" t="shared" si="3" ref="H56:H93">G56*30</f>
        <v>90</v>
      </c>
      <c r="I56" s="88"/>
      <c r="J56" s="88"/>
      <c r="K56" s="88"/>
      <c r="L56" s="88"/>
      <c r="M56" s="300"/>
      <c r="N56" s="312"/>
      <c r="O56" s="89"/>
      <c r="P56" s="88"/>
      <c r="Q56" s="88"/>
      <c r="R56" s="88"/>
      <c r="S56" s="88"/>
      <c r="T56" s="88"/>
      <c r="U56" s="88"/>
      <c r="V56" s="313"/>
    </row>
    <row r="57" spans="1:22" s="71" customFormat="1" ht="19.5">
      <c r="A57" s="247"/>
      <c r="B57" s="42" t="s">
        <v>50</v>
      </c>
      <c r="C57" s="36">
        <v>12</v>
      </c>
      <c r="D57" s="88"/>
      <c r="E57" s="88"/>
      <c r="F57" s="88"/>
      <c r="G57" s="29">
        <v>3</v>
      </c>
      <c r="H57" s="5">
        <f t="shared" si="3"/>
        <v>90</v>
      </c>
      <c r="I57" s="33">
        <v>10</v>
      </c>
      <c r="J57" s="45" t="s">
        <v>123</v>
      </c>
      <c r="K57" s="45"/>
      <c r="L57" s="45" t="s">
        <v>263</v>
      </c>
      <c r="M57" s="269">
        <f>H57-I57</f>
        <v>80</v>
      </c>
      <c r="N57" s="276"/>
      <c r="O57" s="33"/>
      <c r="P57" s="31"/>
      <c r="Q57" s="45"/>
      <c r="R57" s="45"/>
      <c r="S57" s="35" t="s">
        <v>264</v>
      </c>
      <c r="T57" s="88"/>
      <c r="U57" s="88"/>
      <c r="V57" s="313"/>
    </row>
    <row r="58" spans="1:22" s="71" customFormat="1" ht="19.5" customHeight="1">
      <c r="A58" s="282" t="s">
        <v>176</v>
      </c>
      <c r="B58" s="78" t="s">
        <v>67</v>
      </c>
      <c r="C58" s="68"/>
      <c r="D58" s="67"/>
      <c r="E58" s="67"/>
      <c r="F58" s="69"/>
      <c r="G58" s="29">
        <f>G59+G60</f>
        <v>7</v>
      </c>
      <c r="H58" s="5">
        <f aca="true" t="shared" si="4" ref="H58:H66">G58*30</f>
        <v>210</v>
      </c>
      <c r="I58" s="31"/>
      <c r="J58" s="31"/>
      <c r="K58" s="31"/>
      <c r="L58" s="31"/>
      <c r="M58" s="269"/>
      <c r="N58" s="276"/>
      <c r="O58" s="33"/>
      <c r="P58" s="40"/>
      <c r="Q58" s="40"/>
      <c r="R58" s="40"/>
      <c r="S58" s="31"/>
      <c r="T58" s="31"/>
      <c r="U58" s="31"/>
      <c r="V58" s="290"/>
    </row>
    <row r="59" spans="1:22" s="71" customFormat="1" ht="19.5" customHeight="1">
      <c r="A59" s="247"/>
      <c r="B59" s="30" t="s">
        <v>49</v>
      </c>
      <c r="C59" s="68"/>
      <c r="D59" s="67"/>
      <c r="E59" s="67"/>
      <c r="F59" s="69"/>
      <c r="G59" s="29">
        <v>2.5</v>
      </c>
      <c r="H59" s="5">
        <f t="shared" si="4"/>
        <v>75</v>
      </c>
      <c r="I59" s="31"/>
      <c r="J59" s="31"/>
      <c r="K59" s="31"/>
      <c r="L59" s="31"/>
      <c r="M59" s="269"/>
      <c r="N59" s="276"/>
      <c r="O59" s="33"/>
      <c r="P59" s="40"/>
      <c r="Q59" s="40"/>
      <c r="R59" s="40"/>
      <c r="S59" s="31"/>
      <c r="T59" s="31"/>
      <c r="U59" s="31"/>
      <c r="V59" s="290"/>
    </row>
    <row r="60" spans="1:22" s="71" customFormat="1" ht="19.5" customHeight="1">
      <c r="A60" s="301"/>
      <c r="B60" s="30" t="s">
        <v>50</v>
      </c>
      <c r="C60" s="67"/>
      <c r="D60" s="68"/>
      <c r="E60" s="68"/>
      <c r="F60" s="69"/>
      <c r="G60" s="29">
        <v>4.5</v>
      </c>
      <c r="H60" s="5">
        <f t="shared" si="4"/>
        <v>135</v>
      </c>
      <c r="I60" s="33">
        <f>I61+I62+I63</f>
        <v>14</v>
      </c>
      <c r="J60" s="31" t="s">
        <v>57</v>
      </c>
      <c r="K60" s="31"/>
      <c r="L60" s="31" t="s">
        <v>265</v>
      </c>
      <c r="M60" s="269">
        <f>H60-I60</f>
        <v>121</v>
      </c>
      <c r="N60" s="276"/>
      <c r="O60" s="33"/>
      <c r="P60" s="31"/>
      <c r="Q60" s="31"/>
      <c r="R60" s="31"/>
      <c r="S60" s="31"/>
      <c r="T60" s="31"/>
      <c r="U60" s="31"/>
      <c r="V60" s="290"/>
    </row>
    <row r="61" spans="1:22" s="71" customFormat="1" ht="19.5" customHeight="1">
      <c r="A61" s="282" t="s">
        <v>177</v>
      </c>
      <c r="B61" s="78" t="s">
        <v>67</v>
      </c>
      <c r="C61" s="67"/>
      <c r="D61" s="68">
        <v>9</v>
      </c>
      <c r="E61" s="68"/>
      <c r="F61" s="69"/>
      <c r="G61" s="29">
        <v>1.5</v>
      </c>
      <c r="H61" s="5">
        <f t="shared" si="4"/>
        <v>45</v>
      </c>
      <c r="I61" s="33">
        <v>4</v>
      </c>
      <c r="J61" s="31" t="s">
        <v>115</v>
      </c>
      <c r="K61" s="31"/>
      <c r="L61" s="31"/>
      <c r="M61" s="269">
        <f>H61-I61</f>
        <v>41</v>
      </c>
      <c r="N61" s="276"/>
      <c r="O61" s="33"/>
      <c r="P61" s="31" t="s">
        <v>115</v>
      </c>
      <c r="Q61" s="31"/>
      <c r="R61" s="31"/>
      <c r="S61" s="31"/>
      <c r="T61" s="31"/>
      <c r="U61" s="31"/>
      <c r="V61" s="290"/>
    </row>
    <row r="62" spans="1:22" s="71" customFormat="1" ht="19.5" customHeight="1">
      <c r="A62" s="282" t="s">
        <v>178</v>
      </c>
      <c r="B62" s="78" t="s">
        <v>67</v>
      </c>
      <c r="C62" s="67" t="s">
        <v>40</v>
      </c>
      <c r="D62" s="68"/>
      <c r="E62" s="68"/>
      <c r="F62" s="69"/>
      <c r="G62" s="29">
        <v>2</v>
      </c>
      <c r="H62" s="5">
        <f t="shared" si="4"/>
        <v>60</v>
      </c>
      <c r="I62" s="33">
        <v>6</v>
      </c>
      <c r="J62" s="31" t="s">
        <v>115</v>
      </c>
      <c r="K62" s="31"/>
      <c r="L62" s="31" t="s">
        <v>263</v>
      </c>
      <c r="M62" s="269">
        <f>H62-I62</f>
        <v>54</v>
      </c>
      <c r="N62" s="276"/>
      <c r="O62" s="33"/>
      <c r="P62" s="31"/>
      <c r="Q62" s="31" t="s">
        <v>119</v>
      </c>
      <c r="R62" s="31"/>
      <c r="S62" s="40"/>
      <c r="T62" s="31"/>
      <c r="U62" s="31"/>
      <c r="V62" s="290"/>
    </row>
    <row r="63" spans="1:22" s="71" customFormat="1" ht="37.5">
      <c r="A63" s="282" t="s">
        <v>205</v>
      </c>
      <c r="B63" s="78" t="s">
        <v>66</v>
      </c>
      <c r="C63" s="67"/>
      <c r="D63" s="68"/>
      <c r="E63" s="68"/>
      <c r="F63" s="69">
        <v>10</v>
      </c>
      <c r="G63" s="29">
        <v>1</v>
      </c>
      <c r="H63" s="5">
        <f t="shared" si="4"/>
        <v>30</v>
      </c>
      <c r="I63" s="33">
        <v>4</v>
      </c>
      <c r="J63" s="31"/>
      <c r="K63" s="31"/>
      <c r="L63" s="31" t="s">
        <v>115</v>
      </c>
      <c r="M63" s="269">
        <f>H63-I63</f>
        <v>26</v>
      </c>
      <c r="N63" s="276"/>
      <c r="O63" s="33"/>
      <c r="P63" s="31"/>
      <c r="Q63" s="31" t="s">
        <v>115</v>
      </c>
      <c r="R63" s="31"/>
      <c r="S63" s="40"/>
      <c r="T63" s="31"/>
      <c r="U63" s="31"/>
      <c r="V63" s="290"/>
    </row>
    <row r="64" spans="1:22" s="71" customFormat="1" ht="37.5">
      <c r="A64" s="282" t="s">
        <v>179</v>
      </c>
      <c r="B64" s="95" t="s">
        <v>58</v>
      </c>
      <c r="C64" s="68"/>
      <c r="D64" s="67"/>
      <c r="E64" s="67"/>
      <c r="F64" s="69"/>
      <c r="G64" s="29">
        <f>G65+G66</f>
        <v>5</v>
      </c>
      <c r="H64" s="5">
        <f t="shared" si="4"/>
        <v>150</v>
      </c>
      <c r="I64" s="83"/>
      <c r="J64" s="31"/>
      <c r="K64" s="31"/>
      <c r="L64" s="31"/>
      <c r="M64" s="268"/>
      <c r="N64" s="276"/>
      <c r="O64" s="33"/>
      <c r="P64" s="31"/>
      <c r="Q64" s="31"/>
      <c r="R64" s="31"/>
      <c r="S64" s="31"/>
      <c r="T64" s="31"/>
      <c r="U64" s="31"/>
      <c r="V64" s="290"/>
    </row>
    <row r="65" spans="1:22" s="71" customFormat="1" ht="18.75">
      <c r="A65" s="247"/>
      <c r="B65" s="30" t="s">
        <v>49</v>
      </c>
      <c r="C65" s="68"/>
      <c r="D65" s="67"/>
      <c r="E65" s="67"/>
      <c r="F65" s="69"/>
      <c r="G65" s="29">
        <v>1.5</v>
      </c>
      <c r="H65" s="5">
        <f t="shared" si="4"/>
        <v>45</v>
      </c>
      <c r="I65" s="83"/>
      <c r="J65" s="31"/>
      <c r="K65" s="31"/>
      <c r="L65" s="31"/>
      <c r="M65" s="268"/>
      <c r="N65" s="276"/>
      <c r="O65" s="33"/>
      <c r="P65" s="31"/>
      <c r="Q65" s="31"/>
      <c r="R65" s="31"/>
      <c r="S65" s="31"/>
      <c r="T65" s="31"/>
      <c r="U65" s="31"/>
      <c r="V65" s="290"/>
    </row>
    <row r="66" spans="1:22" s="71" customFormat="1" ht="18.75">
      <c r="A66" s="282" t="s">
        <v>180</v>
      </c>
      <c r="B66" s="30" t="s">
        <v>50</v>
      </c>
      <c r="C66" s="96"/>
      <c r="D66" s="67" t="s">
        <v>48</v>
      </c>
      <c r="E66" s="67"/>
      <c r="F66" s="69"/>
      <c r="G66" s="29">
        <v>3.5</v>
      </c>
      <c r="H66" s="5">
        <f t="shared" si="4"/>
        <v>105</v>
      </c>
      <c r="I66" s="33">
        <v>6</v>
      </c>
      <c r="J66" s="31" t="s">
        <v>115</v>
      </c>
      <c r="K66" s="31"/>
      <c r="L66" s="31" t="s">
        <v>263</v>
      </c>
      <c r="M66" s="269">
        <f>H66-I66</f>
        <v>99</v>
      </c>
      <c r="N66" s="31" t="s">
        <v>119</v>
      </c>
      <c r="O66" s="31"/>
      <c r="P66" s="40"/>
      <c r="Q66" s="40"/>
      <c r="R66" s="40"/>
      <c r="S66" s="31"/>
      <c r="T66" s="31"/>
      <c r="U66" s="31"/>
      <c r="V66" s="290"/>
    </row>
    <row r="67" spans="1:22" s="71" customFormat="1" ht="37.5">
      <c r="A67" s="282" t="s">
        <v>181</v>
      </c>
      <c r="B67" s="78" t="s">
        <v>36</v>
      </c>
      <c r="C67" s="67"/>
      <c r="D67" s="68"/>
      <c r="E67" s="68"/>
      <c r="F67" s="69"/>
      <c r="G67" s="29">
        <f>G68+G69</f>
        <v>5</v>
      </c>
      <c r="H67" s="5">
        <f t="shared" si="3"/>
        <v>150</v>
      </c>
      <c r="I67" s="33"/>
      <c r="J67" s="31"/>
      <c r="K67" s="31"/>
      <c r="L67" s="31"/>
      <c r="M67" s="269"/>
      <c r="N67" s="276"/>
      <c r="O67" s="33"/>
      <c r="P67" s="31"/>
      <c r="Q67" s="31"/>
      <c r="R67" s="31"/>
      <c r="S67" s="40"/>
      <c r="T67" s="31"/>
      <c r="U67" s="31"/>
      <c r="V67" s="290"/>
    </row>
    <row r="68" spans="1:22" s="71" customFormat="1" ht="18.75">
      <c r="A68" s="247"/>
      <c r="B68" s="30" t="s">
        <v>49</v>
      </c>
      <c r="C68" s="67"/>
      <c r="D68" s="68"/>
      <c r="E68" s="68"/>
      <c r="F68" s="69"/>
      <c r="G68" s="29">
        <v>2</v>
      </c>
      <c r="H68" s="5">
        <f t="shared" si="3"/>
        <v>60</v>
      </c>
      <c r="I68" s="33"/>
      <c r="J68" s="31"/>
      <c r="K68" s="31"/>
      <c r="L68" s="31"/>
      <c r="M68" s="269"/>
      <c r="N68" s="276"/>
      <c r="O68" s="33"/>
      <c r="P68" s="31"/>
      <c r="Q68" s="31"/>
      <c r="R68" s="31"/>
      <c r="S68" s="40"/>
      <c r="T68" s="31"/>
      <c r="U68" s="31"/>
      <c r="V68" s="290"/>
    </row>
    <row r="69" spans="1:22" s="71" customFormat="1" ht="18.75">
      <c r="A69" s="282" t="s">
        <v>182</v>
      </c>
      <c r="B69" s="30" t="s">
        <v>50</v>
      </c>
      <c r="C69" s="97"/>
      <c r="D69" s="68">
        <v>13</v>
      </c>
      <c r="E69" s="68"/>
      <c r="F69" s="69"/>
      <c r="G69" s="29">
        <v>3</v>
      </c>
      <c r="H69" s="5">
        <f t="shared" si="3"/>
        <v>90</v>
      </c>
      <c r="I69" s="33">
        <v>6</v>
      </c>
      <c r="J69" s="31" t="s">
        <v>115</v>
      </c>
      <c r="K69" s="31"/>
      <c r="L69" s="31" t="s">
        <v>263</v>
      </c>
      <c r="M69" s="269">
        <f>H69-I69</f>
        <v>84</v>
      </c>
      <c r="N69" s="276"/>
      <c r="O69" s="33"/>
      <c r="P69" s="31"/>
      <c r="Q69" s="31"/>
      <c r="R69" s="31"/>
      <c r="S69" s="31"/>
      <c r="T69" s="31" t="s">
        <v>119</v>
      </c>
      <c r="U69" s="35"/>
      <c r="V69" s="288"/>
    </row>
    <row r="70" spans="1:22" s="71" customFormat="1" ht="37.5">
      <c r="A70" s="282" t="s">
        <v>183</v>
      </c>
      <c r="B70" s="78" t="s">
        <v>68</v>
      </c>
      <c r="C70" s="67"/>
      <c r="D70" s="68"/>
      <c r="E70" s="68"/>
      <c r="F70" s="69"/>
      <c r="G70" s="29">
        <f>G71+G72</f>
        <v>6</v>
      </c>
      <c r="H70" s="5">
        <f t="shared" si="3"/>
        <v>180</v>
      </c>
      <c r="I70" s="31"/>
      <c r="J70" s="45"/>
      <c r="K70" s="45"/>
      <c r="L70" s="45"/>
      <c r="M70" s="269"/>
      <c r="N70" s="276"/>
      <c r="O70" s="33"/>
      <c r="P70" s="31"/>
      <c r="Q70" s="31"/>
      <c r="R70" s="31"/>
      <c r="S70" s="31"/>
      <c r="T70" s="35"/>
      <c r="U70" s="35"/>
      <c r="V70" s="288"/>
    </row>
    <row r="71" spans="1:22" s="71" customFormat="1" ht="18.75">
      <c r="A71" s="247"/>
      <c r="B71" s="30" t="s">
        <v>49</v>
      </c>
      <c r="C71" s="67"/>
      <c r="D71" s="68"/>
      <c r="E71" s="68"/>
      <c r="F71" s="69"/>
      <c r="G71" s="29">
        <v>3.5</v>
      </c>
      <c r="H71" s="5">
        <f t="shared" si="3"/>
        <v>105</v>
      </c>
      <c r="I71" s="31"/>
      <c r="J71" s="45"/>
      <c r="K71" s="45"/>
      <c r="L71" s="45"/>
      <c r="M71" s="269"/>
      <c r="N71" s="276"/>
      <c r="O71" s="33"/>
      <c r="P71" s="31"/>
      <c r="Q71" s="31"/>
      <c r="R71" s="31"/>
      <c r="S71" s="31"/>
      <c r="T71" s="35"/>
      <c r="U71" s="35"/>
      <c r="V71" s="288"/>
    </row>
    <row r="72" spans="1:22" s="71" customFormat="1" ht="18.75">
      <c r="A72" s="282" t="s">
        <v>184</v>
      </c>
      <c r="B72" s="30" t="s">
        <v>50</v>
      </c>
      <c r="C72" s="97"/>
      <c r="D72" s="68">
        <v>10</v>
      </c>
      <c r="E72" s="68"/>
      <c r="F72" s="69"/>
      <c r="G72" s="29">
        <v>2.5</v>
      </c>
      <c r="H72" s="5">
        <f t="shared" si="3"/>
        <v>75</v>
      </c>
      <c r="I72" s="33">
        <v>4</v>
      </c>
      <c r="J72" s="31" t="s">
        <v>115</v>
      </c>
      <c r="K72" s="31"/>
      <c r="L72" s="31"/>
      <c r="M72" s="269">
        <f>H72-I72</f>
        <v>71</v>
      </c>
      <c r="N72" s="276"/>
      <c r="O72" s="33"/>
      <c r="P72" s="31"/>
      <c r="Q72" s="31" t="s">
        <v>115</v>
      </c>
      <c r="R72" s="31"/>
      <c r="S72" s="31"/>
      <c r="T72" s="31"/>
      <c r="U72" s="31"/>
      <c r="V72" s="290"/>
    </row>
    <row r="73" spans="1:22" s="71" customFormat="1" ht="36.75" customHeight="1">
      <c r="A73" s="282" t="s">
        <v>185</v>
      </c>
      <c r="B73" s="367" t="s">
        <v>209</v>
      </c>
      <c r="C73" s="73"/>
      <c r="D73" s="76"/>
      <c r="E73" s="76"/>
      <c r="F73" s="74"/>
      <c r="G73" s="166">
        <f>G74+G75</f>
        <v>4</v>
      </c>
      <c r="H73" s="5">
        <f t="shared" si="3"/>
        <v>120</v>
      </c>
      <c r="I73" s="98"/>
      <c r="J73" s="99"/>
      <c r="K73" s="86"/>
      <c r="L73" s="85"/>
      <c r="M73" s="269"/>
      <c r="N73" s="294"/>
      <c r="O73" s="84"/>
      <c r="P73" s="86"/>
      <c r="Q73" s="86"/>
      <c r="R73" s="86"/>
      <c r="S73" s="31"/>
      <c r="T73" s="35"/>
      <c r="U73" s="35"/>
      <c r="V73" s="277"/>
    </row>
    <row r="74" spans="1:22" s="71" customFormat="1" ht="20.25" customHeight="1">
      <c r="A74" s="369" t="s">
        <v>188</v>
      </c>
      <c r="B74" s="368" t="s">
        <v>131</v>
      </c>
      <c r="C74" s="73"/>
      <c r="D74" s="76"/>
      <c r="E74" s="76"/>
      <c r="F74" s="74"/>
      <c r="G74" s="166">
        <v>2</v>
      </c>
      <c r="H74" s="5">
        <f t="shared" si="3"/>
        <v>60</v>
      </c>
      <c r="I74" s="98"/>
      <c r="J74" s="99"/>
      <c r="K74" s="86"/>
      <c r="L74" s="85"/>
      <c r="M74" s="269"/>
      <c r="N74" s="294"/>
      <c r="O74" s="84"/>
      <c r="P74" s="86"/>
      <c r="Q74" s="86"/>
      <c r="R74" s="86"/>
      <c r="S74" s="31"/>
      <c r="T74" s="35"/>
      <c r="U74" s="35"/>
      <c r="V74" s="277"/>
    </row>
    <row r="75" spans="1:22" s="71" customFormat="1" ht="20.25" customHeight="1">
      <c r="A75" s="369" t="s">
        <v>210</v>
      </c>
      <c r="B75" s="370" t="s">
        <v>211</v>
      </c>
      <c r="C75" s="73"/>
      <c r="D75" s="76"/>
      <c r="E75" s="76"/>
      <c r="F75" s="74"/>
      <c r="G75" s="166">
        <f>G76+G77</f>
        <v>2</v>
      </c>
      <c r="H75" s="5">
        <f t="shared" si="3"/>
        <v>60</v>
      </c>
      <c r="I75" s="98"/>
      <c r="J75" s="99"/>
      <c r="K75" s="86"/>
      <c r="L75" s="85"/>
      <c r="M75" s="269"/>
      <c r="N75" s="294"/>
      <c r="O75" s="84"/>
      <c r="P75" s="86"/>
      <c r="Q75" s="86"/>
      <c r="R75" s="86"/>
      <c r="S75" s="31"/>
      <c r="T75" s="35"/>
      <c r="U75" s="35"/>
      <c r="V75" s="277"/>
    </row>
    <row r="76" spans="1:22" s="71" customFormat="1" ht="17.25" customHeight="1">
      <c r="A76" s="282"/>
      <c r="B76" s="72" t="s">
        <v>49</v>
      </c>
      <c r="C76" s="73"/>
      <c r="D76" s="76"/>
      <c r="E76" s="76"/>
      <c r="F76" s="74"/>
      <c r="G76" s="80">
        <v>1</v>
      </c>
      <c r="H76" s="5">
        <f t="shared" si="3"/>
        <v>30</v>
      </c>
      <c r="I76" s="45"/>
      <c r="J76" s="45"/>
      <c r="K76" s="45"/>
      <c r="L76" s="45"/>
      <c r="M76" s="302"/>
      <c r="N76" s="294"/>
      <c r="O76" s="84"/>
      <c r="P76" s="86"/>
      <c r="Q76" s="86"/>
      <c r="R76" s="86"/>
      <c r="S76" s="31"/>
      <c r="T76" s="35"/>
      <c r="U76" s="35"/>
      <c r="V76" s="277"/>
    </row>
    <row r="77" spans="1:22" s="71" customFormat="1" ht="18" customHeight="1">
      <c r="A77" s="282" t="s">
        <v>188</v>
      </c>
      <c r="B77" s="72" t="s">
        <v>50</v>
      </c>
      <c r="C77" s="196" t="s">
        <v>42</v>
      </c>
      <c r="D77" s="76"/>
      <c r="E77" s="76"/>
      <c r="F77" s="74"/>
      <c r="G77" s="80">
        <v>1</v>
      </c>
      <c r="H77" s="5">
        <f t="shared" si="3"/>
        <v>30</v>
      </c>
      <c r="I77" s="105">
        <v>4</v>
      </c>
      <c r="J77" s="45" t="s">
        <v>115</v>
      </c>
      <c r="K77" s="45"/>
      <c r="L77" s="45"/>
      <c r="M77" s="302">
        <f>H77-I77</f>
        <v>26</v>
      </c>
      <c r="N77" s="294"/>
      <c r="O77" s="84"/>
      <c r="P77" s="86"/>
      <c r="Q77" s="86"/>
      <c r="R77" s="86"/>
      <c r="S77" s="31"/>
      <c r="T77" s="35" t="s">
        <v>115</v>
      </c>
      <c r="U77" s="198"/>
      <c r="V77" s="277"/>
    </row>
    <row r="78" spans="1:22" s="71" customFormat="1" ht="17.25" customHeight="1">
      <c r="A78" s="282" t="s">
        <v>186</v>
      </c>
      <c r="B78" s="78" t="s">
        <v>70</v>
      </c>
      <c r="C78" s="67"/>
      <c r="D78" s="68"/>
      <c r="E78" s="68"/>
      <c r="F78" s="69"/>
      <c r="G78" s="43">
        <f>G79+G80</f>
        <v>5.5</v>
      </c>
      <c r="H78" s="5">
        <f t="shared" si="3"/>
        <v>165</v>
      </c>
      <c r="I78" s="45"/>
      <c r="J78" s="107"/>
      <c r="K78" s="45"/>
      <c r="L78" s="168"/>
      <c r="M78" s="302"/>
      <c r="N78" s="276"/>
      <c r="O78" s="33"/>
      <c r="P78" s="31"/>
      <c r="Q78" s="31"/>
      <c r="R78" s="31"/>
      <c r="S78" s="31"/>
      <c r="T78" s="35"/>
      <c r="U78" s="35"/>
      <c r="V78" s="277"/>
    </row>
    <row r="79" spans="1:22" s="71" customFormat="1" ht="17.25" customHeight="1">
      <c r="A79" s="247"/>
      <c r="B79" s="30" t="s">
        <v>49</v>
      </c>
      <c r="C79" s="67"/>
      <c r="D79" s="68"/>
      <c r="E79" s="68"/>
      <c r="F79" s="69"/>
      <c r="G79" s="43">
        <v>2.5</v>
      </c>
      <c r="H79" s="5">
        <f t="shared" si="3"/>
        <v>75</v>
      </c>
      <c r="I79" s="45"/>
      <c r="J79" s="107"/>
      <c r="K79" s="45"/>
      <c r="L79" s="168"/>
      <c r="M79" s="302"/>
      <c r="N79" s="276"/>
      <c r="O79" s="33"/>
      <c r="P79" s="31"/>
      <c r="Q79" s="31"/>
      <c r="R79" s="31"/>
      <c r="S79" s="31"/>
      <c r="T79" s="35"/>
      <c r="U79" s="35"/>
      <c r="V79" s="277"/>
    </row>
    <row r="80" spans="1:22" s="94" customFormat="1" ht="18.75">
      <c r="A80" s="303"/>
      <c r="B80" s="30" t="s">
        <v>50</v>
      </c>
      <c r="C80" s="67"/>
      <c r="D80" s="68"/>
      <c r="E80" s="68"/>
      <c r="F80" s="69"/>
      <c r="G80" s="29">
        <f>G81+G82</f>
        <v>3</v>
      </c>
      <c r="H80" s="5">
        <f t="shared" si="3"/>
        <v>90</v>
      </c>
      <c r="I80" s="33">
        <f>J80+K80+L80</f>
        <v>8</v>
      </c>
      <c r="J80" s="45" t="s">
        <v>57</v>
      </c>
      <c r="K80" s="45"/>
      <c r="L80" s="45"/>
      <c r="M80" s="269">
        <f>H80-I80</f>
        <v>82</v>
      </c>
      <c r="N80" s="276"/>
      <c r="O80" s="33"/>
      <c r="P80" s="31"/>
      <c r="Q80" s="31"/>
      <c r="R80" s="31"/>
      <c r="S80" s="31"/>
      <c r="T80" s="45"/>
      <c r="U80" s="45"/>
      <c r="V80" s="315"/>
    </row>
    <row r="81" spans="1:22" s="94" customFormat="1" ht="19.5" customHeight="1">
      <c r="A81" s="282" t="s">
        <v>189</v>
      </c>
      <c r="B81" s="78" t="s">
        <v>70</v>
      </c>
      <c r="C81" s="67"/>
      <c r="D81" s="68">
        <v>13</v>
      </c>
      <c r="E81" s="68"/>
      <c r="F81" s="69"/>
      <c r="G81" s="29">
        <v>2</v>
      </c>
      <c r="H81" s="5">
        <f t="shared" si="3"/>
        <v>60</v>
      </c>
      <c r="I81" s="33">
        <v>4</v>
      </c>
      <c r="J81" s="45" t="s">
        <v>115</v>
      </c>
      <c r="K81" s="45"/>
      <c r="L81" s="45"/>
      <c r="M81" s="269">
        <f>H81-I81</f>
        <v>56</v>
      </c>
      <c r="N81" s="276"/>
      <c r="O81" s="33"/>
      <c r="P81" s="31"/>
      <c r="Q81" s="31"/>
      <c r="R81" s="31"/>
      <c r="S81" s="31"/>
      <c r="T81" s="45" t="s">
        <v>115</v>
      </c>
      <c r="U81" s="45"/>
      <c r="V81" s="315"/>
    </row>
    <row r="82" spans="1:22" s="71" customFormat="1" ht="19.5" customHeight="1">
      <c r="A82" s="282" t="s">
        <v>190</v>
      </c>
      <c r="B82" s="78" t="s">
        <v>70</v>
      </c>
      <c r="C82" s="67" t="s">
        <v>54</v>
      </c>
      <c r="D82" s="68"/>
      <c r="E82" s="68"/>
      <c r="F82" s="69"/>
      <c r="G82" s="29">
        <v>1</v>
      </c>
      <c r="H82" s="5">
        <f t="shared" si="3"/>
        <v>30</v>
      </c>
      <c r="I82" s="33">
        <v>4</v>
      </c>
      <c r="J82" s="45" t="s">
        <v>115</v>
      </c>
      <c r="K82" s="45"/>
      <c r="L82" s="45"/>
      <c r="M82" s="269">
        <f>H82-I82</f>
        <v>26</v>
      </c>
      <c r="N82" s="276"/>
      <c r="O82" s="33"/>
      <c r="P82" s="31"/>
      <c r="Q82" s="31"/>
      <c r="R82" s="31"/>
      <c r="S82" s="31"/>
      <c r="T82" s="45"/>
      <c r="U82" s="45" t="s">
        <v>115</v>
      </c>
      <c r="V82" s="277"/>
    </row>
    <row r="83" spans="1:22" s="71" customFormat="1" ht="18.75">
      <c r="A83" s="282" t="s">
        <v>187</v>
      </c>
      <c r="B83" s="95" t="s">
        <v>31</v>
      </c>
      <c r="C83" s="68"/>
      <c r="D83" s="67"/>
      <c r="E83" s="67"/>
      <c r="F83" s="69"/>
      <c r="G83" s="29">
        <f>G84+G85</f>
        <v>11</v>
      </c>
      <c r="H83" s="5">
        <f t="shared" si="3"/>
        <v>330</v>
      </c>
      <c r="I83" s="33"/>
      <c r="J83" s="31"/>
      <c r="K83" s="31"/>
      <c r="L83" s="31"/>
      <c r="M83" s="269"/>
      <c r="N83" s="276"/>
      <c r="O83" s="33"/>
      <c r="P83" s="31"/>
      <c r="Q83" s="31"/>
      <c r="R83" s="31"/>
      <c r="S83" s="31"/>
      <c r="T83" s="40"/>
      <c r="U83" s="40"/>
      <c r="V83" s="290"/>
    </row>
    <row r="84" spans="1:22" s="71" customFormat="1" ht="18.75">
      <c r="A84" s="247"/>
      <c r="B84" s="30" t="s">
        <v>49</v>
      </c>
      <c r="C84" s="68"/>
      <c r="D84" s="67"/>
      <c r="E84" s="67"/>
      <c r="F84" s="69"/>
      <c r="G84" s="29">
        <v>4.5</v>
      </c>
      <c r="H84" s="5">
        <f t="shared" si="3"/>
        <v>135</v>
      </c>
      <c r="I84" s="31"/>
      <c r="J84" s="31"/>
      <c r="K84" s="31"/>
      <c r="L84" s="31"/>
      <c r="M84" s="269"/>
      <c r="N84" s="276"/>
      <c r="O84" s="33"/>
      <c r="P84" s="31"/>
      <c r="Q84" s="31"/>
      <c r="R84" s="31"/>
      <c r="S84" s="31"/>
      <c r="T84" s="40"/>
      <c r="U84" s="40"/>
      <c r="V84" s="290"/>
    </row>
    <row r="85" spans="1:22" s="71" customFormat="1" ht="18.75">
      <c r="A85" s="247"/>
      <c r="B85" s="30" t="s">
        <v>50</v>
      </c>
      <c r="C85" s="68"/>
      <c r="D85" s="67"/>
      <c r="E85" s="67"/>
      <c r="F85" s="69"/>
      <c r="G85" s="29">
        <f>G86+G87+G88</f>
        <v>6.5</v>
      </c>
      <c r="H85" s="5">
        <f t="shared" si="3"/>
        <v>195</v>
      </c>
      <c r="I85" s="29">
        <f>I86+I87+I88</f>
        <v>16</v>
      </c>
      <c r="J85" s="29">
        <v>8</v>
      </c>
      <c r="K85" s="29"/>
      <c r="L85" s="29">
        <v>8</v>
      </c>
      <c r="M85" s="304">
        <f>M86+M87+M88</f>
        <v>179</v>
      </c>
      <c r="N85" s="276"/>
      <c r="O85" s="33"/>
      <c r="P85" s="31"/>
      <c r="Q85" s="31"/>
      <c r="R85" s="31"/>
      <c r="S85" s="31"/>
      <c r="T85" s="40"/>
      <c r="U85" s="40"/>
      <c r="V85" s="290"/>
    </row>
    <row r="86" spans="1:22" s="71" customFormat="1" ht="22.5" customHeight="1">
      <c r="A86" s="282" t="s">
        <v>191</v>
      </c>
      <c r="B86" s="95" t="s">
        <v>31</v>
      </c>
      <c r="C86" s="68"/>
      <c r="D86" s="67" t="s">
        <v>40</v>
      </c>
      <c r="E86" s="67"/>
      <c r="F86" s="69"/>
      <c r="G86" s="29">
        <v>3</v>
      </c>
      <c r="H86" s="5">
        <f t="shared" si="3"/>
        <v>90</v>
      </c>
      <c r="I86" s="33">
        <v>6</v>
      </c>
      <c r="J86" s="31" t="s">
        <v>115</v>
      </c>
      <c r="K86" s="31"/>
      <c r="L86" s="31" t="s">
        <v>263</v>
      </c>
      <c r="M86" s="269">
        <f>H86-I86</f>
        <v>84</v>
      </c>
      <c r="N86" s="276"/>
      <c r="O86" s="33"/>
      <c r="P86" s="31"/>
      <c r="Q86" s="31" t="s">
        <v>119</v>
      </c>
      <c r="R86" s="31"/>
      <c r="S86" s="31"/>
      <c r="T86" s="40"/>
      <c r="U86" s="40"/>
      <c r="V86" s="290"/>
    </row>
    <row r="87" spans="1:22" s="71" customFormat="1" ht="18.75">
      <c r="A87" s="282" t="s">
        <v>192</v>
      </c>
      <c r="B87" s="95" t="s">
        <v>31</v>
      </c>
      <c r="C87" s="68">
        <v>12</v>
      </c>
      <c r="D87" s="67"/>
      <c r="E87" s="67"/>
      <c r="F87" s="69"/>
      <c r="G87" s="29">
        <v>2.5</v>
      </c>
      <c r="H87" s="5">
        <f t="shared" si="3"/>
        <v>75</v>
      </c>
      <c r="I87" s="33">
        <v>6</v>
      </c>
      <c r="J87" s="31" t="s">
        <v>115</v>
      </c>
      <c r="K87" s="31"/>
      <c r="L87" s="31" t="s">
        <v>263</v>
      </c>
      <c r="M87" s="269">
        <f>H87-I87</f>
        <v>69</v>
      </c>
      <c r="N87" s="276"/>
      <c r="O87" s="33"/>
      <c r="P87" s="31"/>
      <c r="Q87" s="31"/>
      <c r="R87" s="31"/>
      <c r="S87" s="31" t="s">
        <v>119</v>
      </c>
      <c r="T87" s="40"/>
      <c r="U87" s="40"/>
      <c r="V87" s="290"/>
    </row>
    <row r="88" spans="1:22" s="71" customFormat="1" ht="37.5">
      <c r="A88" s="282" t="s">
        <v>193</v>
      </c>
      <c r="B88" s="95" t="s">
        <v>44</v>
      </c>
      <c r="C88" s="68"/>
      <c r="D88" s="67"/>
      <c r="E88" s="67"/>
      <c r="F88" s="69">
        <v>12</v>
      </c>
      <c r="G88" s="29">
        <v>1</v>
      </c>
      <c r="H88" s="5">
        <f t="shared" si="3"/>
        <v>30</v>
      </c>
      <c r="I88" s="33">
        <v>4</v>
      </c>
      <c r="J88" s="31"/>
      <c r="K88" s="31"/>
      <c r="L88" s="31" t="s">
        <v>115</v>
      </c>
      <c r="M88" s="269">
        <f>H88-I88</f>
        <v>26</v>
      </c>
      <c r="N88" s="276"/>
      <c r="O88" s="33"/>
      <c r="P88" s="31"/>
      <c r="Q88" s="31"/>
      <c r="R88" s="31"/>
      <c r="S88" s="31" t="s">
        <v>115</v>
      </c>
      <c r="T88" s="40"/>
      <c r="U88" s="40"/>
      <c r="V88" s="268"/>
    </row>
    <row r="89" spans="1:22" s="71" customFormat="1" ht="18.75">
      <c r="A89" s="282" t="s">
        <v>194</v>
      </c>
      <c r="B89" s="78" t="s">
        <v>33</v>
      </c>
      <c r="C89" s="68"/>
      <c r="D89" s="67"/>
      <c r="E89" s="67"/>
      <c r="F89" s="69"/>
      <c r="G89" s="29">
        <f>G90+G91</f>
        <v>7</v>
      </c>
      <c r="H89" s="5">
        <f t="shared" si="3"/>
        <v>210</v>
      </c>
      <c r="I89" s="31"/>
      <c r="J89" s="31"/>
      <c r="K89" s="31"/>
      <c r="L89" s="31"/>
      <c r="M89" s="269"/>
      <c r="N89" s="276"/>
      <c r="O89" s="33"/>
      <c r="P89" s="31"/>
      <c r="Q89" s="31"/>
      <c r="R89" s="31"/>
      <c r="S89" s="31"/>
      <c r="T89" s="40"/>
      <c r="U89" s="40"/>
      <c r="V89" s="268"/>
    </row>
    <row r="90" spans="1:22" s="71" customFormat="1" ht="18.75">
      <c r="A90" s="247"/>
      <c r="B90" s="30" t="s">
        <v>49</v>
      </c>
      <c r="C90" s="68"/>
      <c r="D90" s="67"/>
      <c r="E90" s="67"/>
      <c r="F90" s="69"/>
      <c r="G90" s="29">
        <v>4</v>
      </c>
      <c r="H90" s="5">
        <f t="shared" si="3"/>
        <v>120</v>
      </c>
      <c r="I90" s="31"/>
      <c r="J90" s="31"/>
      <c r="K90" s="31"/>
      <c r="L90" s="31"/>
      <c r="M90" s="269"/>
      <c r="N90" s="276"/>
      <c r="O90" s="33"/>
      <c r="P90" s="31"/>
      <c r="Q90" s="31"/>
      <c r="R90" s="31"/>
      <c r="S90" s="31"/>
      <c r="T90" s="40"/>
      <c r="U90" s="40"/>
      <c r="V90" s="268"/>
    </row>
    <row r="91" spans="1:22" s="71" customFormat="1" ht="18.75">
      <c r="A91" s="301"/>
      <c r="B91" s="30" t="s">
        <v>50</v>
      </c>
      <c r="C91" s="68"/>
      <c r="D91" s="67"/>
      <c r="E91" s="67"/>
      <c r="F91" s="69"/>
      <c r="G91" s="29">
        <f>G92+G93</f>
        <v>3</v>
      </c>
      <c r="H91" s="5">
        <f t="shared" si="3"/>
        <v>90</v>
      </c>
      <c r="I91" s="31"/>
      <c r="J91" s="31"/>
      <c r="K91" s="31"/>
      <c r="L91" s="31"/>
      <c r="M91" s="269"/>
      <c r="N91" s="276"/>
      <c r="O91" s="33"/>
      <c r="P91" s="31"/>
      <c r="Q91" s="31"/>
      <c r="R91" s="31"/>
      <c r="S91" s="31"/>
      <c r="T91" s="40"/>
      <c r="U91" s="40"/>
      <c r="V91" s="268"/>
    </row>
    <row r="92" spans="1:22" s="71" customFormat="1" ht="18.75" customHeight="1">
      <c r="A92" s="282" t="s">
        <v>195</v>
      </c>
      <c r="B92" s="78" t="s">
        <v>33</v>
      </c>
      <c r="C92" s="67" t="s">
        <v>40</v>
      </c>
      <c r="D92" s="68"/>
      <c r="E92" s="68"/>
      <c r="F92" s="69"/>
      <c r="G92" s="29">
        <v>2.5</v>
      </c>
      <c r="H92" s="5">
        <f t="shared" si="3"/>
        <v>75</v>
      </c>
      <c r="I92" s="33">
        <v>12</v>
      </c>
      <c r="J92" s="45" t="s">
        <v>266</v>
      </c>
      <c r="K92" s="45"/>
      <c r="L92" s="45" t="s">
        <v>118</v>
      </c>
      <c r="M92" s="269">
        <f>H92-I92</f>
        <v>63</v>
      </c>
      <c r="N92" s="276"/>
      <c r="O92" s="33"/>
      <c r="P92" s="31"/>
      <c r="Q92" s="31" t="s">
        <v>116</v>
      </c>
      <c r="R92" s="31"/>
      <c r="S92" s="40"/>
      <c r="T92" s="45"/>
      <c r="U92" s="45"/>
      <c r="V92" s="277"/>
    </row>
    <row r="93" spans="1:22" s="71" customFormat="1" ht="35.25" customHeight="1" thickBot="1">
      <c r="A93" s="282" t="s">
        <v>196</v>
      </c>
      <c r="B93" s="197" t="s">
        <v>72</v>
      </c>
      <c r="C93" s="152"/>
      <c r="D93" s="145"/>
      <c r="E93" s="145"/>
      <c r="F93" s="153">
        <v>10</v>
      </c>
      <c r="G93" s="47">
        <v>0.5</v>
      </c>
      <c r="H93" s="5">
        <f t="shared" si="3"/>
        <v>15</v>
      </c>
      <c r="I93" s="48">
        <v>4</v>
      </c>
      <c r="J93" s="46"/>
      <c r="K93" s="46"/>
      <c r="L93" s="46" t="s">
        <v>115</v>
      </c>
      <c r="M93" s="305">
        <f>H93-I93</f>
        <v>11</v>
      </c>
      <c r="N93" s="316"/>
      <c r="O93" s="48"/>
      <c r="P93" s="46"/>
      <c r="Q93" s="46" t="s">
        <v>115</v>
      </c>
      <c r="R93" s="46"/>
      <c r="S93" s="141"/>
      <c r="T93" s="154"/>
      <c r="U93" s="154"/>
      <c r="V93" s="317"/>
    </row>
    <row r="94" spans="1:22" s="71" customFormat="1" ht="18.75" customHeight="1" thickBot="1">
      <c r="A94" s="764" t="s">
        <v>87</v>
      </c>
      <c r="B94" s="765"/>
      <c r="C94" s="100"/>
      <c r="D94" s="100"/>
      <c r="E94" s="100"/>
      <c r="F94" s="101"/>
      <c r="G94" s="563">
        <f>G57+G66+G60+G69+G72+G77+G80+G85+G91</f>
        <v>30</v>
      </c>
      <c r="H94" s="564">
        <f>H57+H66+H60+H69+H72+H73+H80+H85+H91</f>
        <v>990</v>
      </c>
      <c r="I94" s="564">
        <f>I57+I66+I60+I69+I72+I73+I80+I85+I91</f>
        <v>64</v>
      </c>
      <c r="J94" s="564"/>
      <c r="K94" s="564"/>
      <c r="L94" s="564"/>
      <c r="M94" s="565">
        <f>M57+M66+M60+M69+M72+M73+M80+M85+M91</f>
        <v>716</v>
      </c>
      <c r="N94" s="566" t="s">
        <v>119</v>
      </c>
      <c r="O94" s="567"/>
      <c r="P94" s="567" t="s">
        <v>115</v>
      </c>
      <c r="Q94" s="567" t="s">
        <v>283</v>
      </c>
      <c r="R94" s="567"/>
      <c r="S94" s="567" t="s">
        <v>271</v>
      </c>
      <c r="T94" s="567" t="s">
        <v>261</v>
      </c>
      <c r="U94" s="567" t="s">
        <v>115</v>
      </c>
      <c r="V94" s="568"/>
    </row>
    <row r="95" spans="1:22" s="71" customFormat="1" ht="19.5" thickBot="1">
      <c r="A95" s="821" t="s">
        <v>88</v>
      </c>
      <c r="B95" s="822"/>
      <c r="C95" s="232"/>
      <c r="D95" s="232"/>
      <c r="E95" s="232"/>
      <c r="F95" s="233"/>
      <c r="G95" s="234">
        <f>G56+G65+G59+G68+G71+G79+G84+G90+G76+G74</f>
        <v>26.5</v>
      </c>
      <c r="H95" s="234"/>
      <c r="I95" s="234"/>
      <c r="J95" s="235"/>
      <c r="K95" s="235"/>
      <c r="L95" s="235"/>
      <c r="M95" s="306"/>
      <c r="N95" s="318"/>
      <c r="O95" s="235"/>
      <c r="P95" s="235"/>
      <c r="Q95" s="235"/>
      <c r="R95" s="235"/>
      <c r="S95" s="235"/>
      <c r="T95" s="236"/>
      <c r="U95" s="236"/>
      <c r="V95" s="237"/>
    </row>
    <row r="96" spans="1:22" s="71" customFormat="1" ht="19.5" thickBot="1">
      <c r="A96" s="823" t="s">
        <v>29</v>
      </c>
      <c r="B96" s="824"/>
      <c r="C96" s="100"/>
      <c r="D96" s="100"/>
      <c r="E96" s="100"/>
      <c r="F96" s="101"/>
      <c r="G96" s="102">
        <f>G94+G95</f>
        <v>56.5</v>
      </c>
      <c r="H96" s="102"/>
      <c r="I96" s="102"/>
      <c r="J96" s="103"/>
      <c r="K96" s="103"/>
      <c r="L96" s="103"/>
      <c r="M96" s="289"/>
      <c r="N96" s="296"/>
      <c r="O96" s="103"/>
      <c r="P96" s="103"/>
      <c r="Q96" s="103"/>
      <c r="R96" s="103"/>
      <c r="S96" s="103"/>
      <c r="T96" s="63"/>
      <c r="U96" s="63"/>
      <c r="V96" s="104"/>
    </row>
    <row r="97" spans="1:25" s="125" customFormat="1" ht="19.5" customHeight="1" thickBot="1">
      <c r="A97" s="827" t="s">
        <v>93</v>
      </c>
      <c r="B97" s="828"/>
      <c r="C97" s="240"/>
      <c r="D97" s="241"/>
      <c r="E97" s="241"/>
      <c r="F97" s="240"/>
      <c r="G97" s="119">
        <f>G98+G99</f>
        <v>150.5</v>
      </c>
      <c r="H97" s="119"/>
      <c r="I97" s="119"/>
      <c r="J97" s="120"/>
      <c r="K97" s="120"/>
      <c r="L97" s="120"/>
      <c r="M97" s="307"/>
      <c r="N97" s="319"/>
      <c r="O97" s="121"/>
      <c r="P97" s="120"/>
      <c r="Q97" s="120"/>
      <c r="R97" s="120"/>
      <c r="S97" s="122"/>
      <c r="T97" s="122"/>
      <c r="U97" s="122"/>
      <c r="V97" s="123"/>
      <c r="W97" s="124"/>
      <c r="X97" s="124"/>
      <c r="Y97" s="124"/>
    </row>
    <row r="98" spans="1:25" s="125" customFormat="1" ht="19.5" thickBot="1">
      <c r="A98" s="829" t="s">
        <v>49</v>
      </c>
      <c r="B98" s="830"/>
      <c r="C98" s="240"/>
      <c r="D98" s="241"/>
      <c r="E98" s="241"/>
      <c r="F98" s="240"/>
      <c r="G98" s="119">
        <f>G21+G52+G95</f>
        <v>72</v>
      </c>
      <c r="H98" s="119"/>
      <c r="I98" s="119"/>
      <c r="J98" s="120"/>
      <c r="K98" s="120"/>
      <c r="L98" s="120"/>
      <c r="M98" s="307"/>
      <c r="N98" s="320"/>
      <c r="O98" s="128"/>
      <c r="P98" s="127"/>
      <c r="Q98" s="127"/>
      <c r="R98" s="127"/>
      <c r="S98" s="122"/>
      <c r="T98" s="122"/>
      <c r="U98" s="122"/>
      <c r="V98" s="123"/>
      <c r="W98" s="124"/>
      <c r="X98" s="124"/>
      <c r="Y98" s="124"/>
    </row>
    <row r="99" spans="1:25" s="125" customFormat="1" ht="19.5" thickBot="1">
      <c r="A99" s="831" t="s">
        <v>94</v>
      </c>
      <c r="B99" s="832"/>
      <c r="C99" s="242"/>
      <c r="D99" s="243"/>
      <c r="E99" s="243"/>
      <c r="F99" s="242"/>
      <c r="G99" s="244">
        <f>G20+G51+G94+G158</f>
        <v>78.5</v>
      </c>
      <c r="H99" s="244">
        <f>H20+H51+H94+H158</f>
        <v>2445</v>
      </c>
      <c r="I99" s="244">
        <f>I20+I51+I94+I158</f>
        <v>162</v>
      </c>
      <c r="J99" s="244"/>
      <c r="K99" s="244"/>
      <c r="L99" s="244"/>
      <c r="M99" s="308">
        <f>M20+M51+M94+M158</f>
        <v>1622</v>
      </c>
      <c r="N99" s="321"/>
      <c r="O99" s="132"/>
      <c r="P99" s="133"/>
      <c r="Q99" s="133"/>
      <c r="R99" s="133"/>
      <c r="S99" s="134"/>
      <c r="T99" s="134"/>
      <c r="U99" s="134"/>
      <c r="V99" s="135"/>
      <c r="W99" s="124"/>
      <c r="X99" s="124"/>
      <c r="Y99" s="124"/>
    </row>
    <row r="100" spans="1:25" s="125" customFormat="1" ht="22.5" customHeight="1" thickBot="1">
      <c r="A100" s="766" t="s">
        <v>213</v>
      </c>
      <c r="B100" s="767"/>
      <c r="C100" s="767"/>
      <c r="D100" s="767"/>
      <c r="E100" s="767"/>
      <c r="F100" s="767"/>
      <c r="G100" s="767"/>
      <c r="H100" s="767"/>
      <c r="I100" s="767"/>
      <c r="J100" s="767"/>
      <c r="K100" s="767"/>
      <c r="L100" s="767"/>
      <c r="M100" s="767"/>
      <c r="N100" s="767"/>
      <c r="O100" s="767"/>
      <c r="P100" s="767"/>
      <c r="Q100" s="767"/>
      <c r="R100" s="767"/>
      <c r="S100" s="767"/>
      <c r="T100" s="767"/>
      <c r="U100" s="767"/>
      <c r="V100" s="767"/>
      <c r="W100" s="124"/>
      <c r="X100" s="124"/>
      <c r="Y100" s="124"/>
    </row>
    <row r="101" spans="1:34" s="22" customFormat="1" ht="22.5" customHeight="1" thickBot="1">
      <c r="A101" s="758" t="s">
        <v>214</v>
      </c>
      <c r="B101" s="759"/>
      <c r="C101" s="759"/>
      <c r="D101" s="759"/>
      <c r="E101" s="759"/>
      <c r="F101" s="759"/>
      <c r="G101" s="759"/>
      <c r="H101" s="759"/>
      <c r="I101" s="759"/>
      <c r="J101" s="759"/>
      <c r="K101" s="759"/>
      <c r="L101" s="759"/>
      <c r="M101" s="759"/>
      <c r="N101" s="759"/>
      <c r="O101" s="759"/>
      <c r="P101" s="759"/>
      <c r="Q101" s="759"/>
      <c r="R101" s="759"/>
      <c r="S101" s="759"/>
      <c r="T101" s="759"/>
      <c r="U101" s="759"/>
      <c r="V101" s="760"/>
      <c r="W101" s="19"/>
      <c r="X101" s="20"/>
      <c r="Y101" s="757"/>
      <c r="Z101" s="757"/>
      <c r="AA101" s="757"/>
      <c r="AB101" s="757"/>
      <c r="AC101" s="757"/>
      <c r="AD101" s="757"/>
      <c r="AE101" s="757"/>
      <c r="AF101" s="757"/>
      <c r="AG101" s="757"/>
      <c r="AH101" s="757"/>
    </row>
    <row r="102" spans="1:34" s="22" customFormat="1" ht="17.25" customHeight="1">
      <c r="A102" s="406" t="s">
        <v>215</v>
      </c>
      <c r="B102" s="407" t="s">
        <v>200</v>
      </c>
      <c r="C102" s="347"/>
      <c r="D102" s="348" t="s">
        <v>216</v>
      </c>
      <c r="E102" s="348"/>
      <c r="F102" s="349"/>
      <c r="G102" s="350">
        <v>1</v>
      </c>
      <c r="H102" s="351">
        <f>G102*30</f>
        <v>30</v>
      </c>
      <c r="I102" s="408"/>
      <c r="J102" s="408"/>
      <c r="K102" s="408"/>
      <c r="L102" s="408"/>
      <c r="M102" s="411"/>
      <c r="N102" s="413"/>
      <c r="O102" s="408"/>
      <c r="P102" s="408"/>
      <c r="Q102" s="408"/>
      <c r="R102" s="408"/>
      <c r="S102" s="408"/>
      <c r="T102" s="408"/>
      <c r="U102" s="408"/>
      <c r="V102" s="409"/>
      <c r="W102" s="19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s="22" customFormat="1" ht="18" customHeight="1">
      <c r="A103" s="397" t="s">
        <v>217</v>
      </c>
      <c r="B103" s="398" t="s">
        <v>137</v>
      </c>
      <c r="C103" s="142"/>
      <c r="D103" s="45" t="s">
        <v>216</v>
      </c>
      <c r="E103" s="45"/>
      <c r="F103" s="90"/>
      <c r="G103" s="106">
        <v>1</v>
      </c>
      <c r="H103" s="159">
        <f>G103*30</f>
        <v>30</v>
      </c>
      <c r="I103" s="402"/>
      <c r="J103" s="402"/>
      <c r="K103" s="402"/>
      <c r="L103" s="402"/>
      <c r="M103" s="412"/>
      <c r="N103" s="414"/>
      <c r="O103" s="402"/>
      <c r="P103" s="402"/>
      <c r="Q103" s="402"/>
      <c r="R103" s="402"/>
      <c r="S103" s="402"/>
      <c r="T103" s="402"/>
      <c r="U103" s="402"/>
      <c r="V103" s="410"/>
      <c r="W103" s="19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s="22" customFormat="1" ht="18" customHeight="1">
      <c r="A104" s="397" t="s">
        <v>218</v>
      </c>
      <c r="B104" s="398" t="s">
        <v>202</v>
      </c>
      <c r="C104" s="399"/>
      <c r="D104" s="45" t="s">
        <v>216</v>
      </c>
      <c r="E104" s="45"/>
      <c r="F104" s="399"/>
      <c r="G104" s="400">
        <v>1</v>
      </c>
      <c r="H104" s="159">
        <f>G104*30</f>
        <v>30</v>
      </c>
      <c r="I104" s="402"/>
      <c r="J104" s="402"/>
      <c r="K104" s="402"/>
      <c r="L104" s="402"/>
      <c r="M104" s="412"/>
      <c r="N104" s="414"/>
      <c r="O104" s="402"/>
      <c r="P104" s="402"/>
      <c r="Q104" s="402"/>
      <c r="R104" s="402"/>
      <c r="S104" s="402"/>
      <c r="T104" s="402"/>
      <c r="U104" s="402"/>
      <c r="V104" s="410"/>
      <c r="W104" s="19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 thickBot="1">
      <c r="A105" s="415" t="s">
        <v>219</v>
      </c>
      <c r="B105" s="416" t="s">
        <v>201</v>
      </c>
      <c r="C105" s="146"/>
      <c r="D105" s="154" t="s">
        <v>216</v>
      </c>
      <c r="E105" s="154"/>
      <c r="F105" s="238"/>
      <c r="G105" s="417">
        <v>1</v>
      </c>
      <c r="H105" s="239">
        <f>G105*30</f>
        <v>30</v>
      </c>
      <c r="I105" s="418"/>
      <c r="J105" s="418"/>
      <c r="K105" s="418"/>
      <c r="L105" s="418"/>
      <c r="M105" s="419"/>
      <c r="N105" s="420"/>
      <c r="O105" s="418"/>
      <c r="P105" s="418"/>
      <c r="Q105" s="418"/>
      <c r="R105" s="418"/>
      <c r="S105" s="418"/>
      <c r="T105" s="418"/>
      <c r="U105" s="418"/>
      <c r="V105" s="421"/>
      <c r="W105" s="19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7.25" customHeight="1" thickBot="1">
      <c r="A106" s="744" t="s">
        <v>212</v>
      </c>
      <c r="B106" s="746"/>
      <c r="C106" s="58"/>
      <c r="D106" s="59"/>
      <c r="E106" s="59"/>
      <c r="F106" s="60"/>
      <c r="G106" s="158">
        <f>SUM(G102:G105)</f>
        <v>4</v>
      </c>
      <c r="H106" s="61">
        <f>SUM(H102:H105)</f>
        <v>120</v>
      </c>
      <c r="I106" s="356"/>
      <c r="J106" s="356"/>
      <c r="K106" s="356"/>
      <c r="L106" s="356"/>
      <c r="M106" s="422"/>
      <c r="N106" s="355"/>
      <c r="O106" s="356"/>
      <c r="P106" s="356"/>
      <c r="Q106" s="356"/>
      <c r="R106" s="356"/>
      <c r="S106" s="356"/>
      <c r="T106" s="356"/>
      <c r="U106" s="356"/>
      <c r="V106" s="357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thickBot="1">
      <c r="A107" s="853" t="s">
        <v>220</v>
      </c>
      <c r="B107" s="757"/>
      <c r="C107" s="757"/>
      <c r="D107" s="757"/>
      <c r="E107" s="757"/>
      <c r="F107" s="757"/>
      <c r="G107" s="757"/>
      <c r="H107" s="757"/>
      <c r="I107" s="757"/>
      <c r="J107" s="757"/>
      <c r="K107" s="757"/>
      <c r="L107" s="757"/>
      <c r="M107" s="757"/>
      <c r="N107" s="757"/>
      <c r="O107" s="757"/>
      <c r="P107" s="757"/>
      <c r="Q107" s="757"/>
      <c r="R107" s="757"/>
      <c r="S107" s="757"/>
      <c r="T107" s="757"/>
      <c r="U107" s="757"/>
      <c r="V107" s="757"/>
      <c r="W107" s="20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22" s="71" customFormat="1" ht="37.5">
      <c r="A108" s="281" t="s">
        <v>197</v>
      </c>
      <c r="B108" s="322" t="s">
        <v>134</v>
      </c>
      <c r="C108" s="323"/>
      <c r="D108" s="324"/>
      <c r="E108" s="324"/>
      <c r="F108" s="325"/>
      <c r="G108" s="326">
        <f>G109+G110</f>
        <v>3</v>
      </c>
      <c r="H108" s="366">
        <f aca="true" t="shared" si="5" ref="H108:H114">G108*30</f>
        <v>90</v>
      </c>
      <c r="I108" s="327"/>
      <c r="J108" s="328"/>
      <c r="K108" s="328"/>
      <c r="L108" s="328"/>
      <c r="M108" s="429"/>
      <c r="N108" s="329"/>
      <c r="O108" s="327"/>
      <c r="P108" s="328"/>
      <c r="Q108" s="330"/>
      <c r="R108" s="330"/>
      <c r="S108" s="265"/>
      <c r="T108" s="331"/>
      <c r="U108" s="331"/>
      <c r="V108" s="275"/>
    </row>
    <row r="109" spans="1:22" s="71" customFormat="1" ht="18.75">
      <c r="A109" s="371"/>
      <c r="B109" s="380" t="s">
        <v>49</v>
      </c>
      <c r="C109" s="73"/>
      <c r="D109" s="76"/>
      <c r="E109" s="76"/>
      <c r="F109" s="74"/>
      <c r="G109" s="82">
        <v>2</v>
      </c>
      <c r="H109" s="5">
        <f t="shared" si="5"/>
        <v>60</v>
      </c>
      <c r="I109" s="202"/>
      <c r="J109" s="201"/>
      <c r="K109" s="201"/>
      <c r="L109" s="201"/>
      <c r="M109" s="430"/>
      <c r="N109" s="332"/>
      <c r="O109" s="202"/>
      <c r="P109" s="201"/>
      <c r="Q109" s="384"/>
      <c r="R109" s="384"/>
      <c r="S109" s="46"/>
      <c r="T109" s="49"/>
      <c r="U109" s="35"/>
      <c r="V109" s="277"/>
    </row>
    <row r="110" spans="1:22" s="71" customFormat="1" ht="18.75">
      <c r="A110" s="371"/>
      <c r="B110" s="381" t="s">
        <v>50</v>
      </c>
      <c r="C110" s="73" t="s">
        <v>42</v>
      </c>
      <c r="D110" s="76"/>
      <c r="E110" s="76"/>
      <c r="F110" s="74"/>
      <c r="G110" s="82">
        <v>1</v>
      </c>
      <c r="H110" s="5">
        <f t="shared" si="5"/>
        <v>30</v>
      </c>
      <c r="I110" s="200">
        <v>4</v>
      </c>
      <c r="J110" s="541" t="s">
        <v>115</v>
      </c>
      <c r="K110" s="199"/>
      <c r="L110" s="199"/>
      <c r="M110" s="431">
        <f>H110-I110</f>
        <v>26</v>
      </c>
      <c r="N110" s="292"/>
      <c r="O110" s="200"/>
      <c r="P110" s="199"/>
      <c r="Q110" s="38"/>
      <c r="R110" s="38"/>
      <c r="S110" s="31"/>
      <c r="T110" s="35" t="s">
        <v>115</v>
      </c>
      <c r="U110" s="35"/>
      <c r="V110" s="277"/>
    </row>
    <row r="111" spans="1:25" s="27" customFormat="1" ht="19.5" customHeight="1">
      <c r="A111" s="282" t="s">
        <v>198</v>
      </c>
      <c r="B111" s="144" t="s">
        <v>248</v>
      </c>
      <c r="C111" s="382"/>
      <c r="D111" s="382">
        <v>12</v>
      </c>
      <c r="E111" s="382"/>
      <c r="F111" s="382"/>
      <c r="G111" s="383">
        <v>3</v>
      </c>
      <c r="H111" s="387">
        <f t="shared" si="5"/>
        <v>90</v>
      </c>
      <c r="I111" s="388">
        <v>4</v>
      </c>
      <c r="J111" s="376" t="s">
        <v>115</v>
      </c>
      <c r="K111" s="376"/>
      <c r="L111" s="376"/>
      <c r="M111" s="432">
        <f>H111-I111</f>
        <v>86</v>
      </c>
      <c r="N111" s="372"/>
      <c r="O111" s="373"/>
      <c r="P111" s="374"/>
      <c r="Q111" s="375"/>
      <c r="R111" s="375"/>
      <c r="S111" s="545" t="s">
        <v>115</v>
      </c>
      <c r="T111" s="377"/>
      <c r="U111" s="378"/>
      <c r="V111" s="379"/>
      <c r="W111" s="143"/>
      <c r="X111" s="143"/>
      <c r="Y111" s="143"/>
    </row>
    <row r="112" spans="1:25" s="27" customFormat="1" ht="19.5" customHeight="1">
      <c r="A112" s="282" t="s">
        <v>199</v>
      </c>
      <c r="B112" s="389" t="s">
        <v>135</v>
      </c>
      <c r="C112" s="390"/>
      <c r="D112" s="390"/>
      <c r="E112" s="390"/>
      <c r="F112" s="390"/>
      <c r="G112" s="391">
        <f>G113+G114</f>
        <v>5.5</v>
      </c>
      <c r="H112" s="5">
        <f t="shared" si="5"/>
        <v>165</v>
      </c>
      <c r="I112" s="33"/>
      <c r="J112" s="79"/>
      <c r="K112" s="79"/>
      <c r="L112" s="79"/>
      <c r="M112" s="433"/>
      <c r="N112" s="341"/>
      <c r="O112" s="105"/>
      <c r="P112" s="392"/>
      <c r="Q112" s="392"/>
      <c r="R112" s="392"/>
      <c r="S112" s="79"/>
      <c r="T112" s="142"/>
      <c r="U112" s="142"/>
      <c r="V112" s="435"/>
      <c r="W112" s="143"/>
      <c r="X112" s="143"/>
      <c r="Y112" s="143"/>
    </row>
    <row r="113" spans="1:25" s="27" customFormat="1" ht="19.5" customHeight="1">
      <c r="A113" s="282"/>
      <c r="B113" s="385" t="s">
        <v>49</v>
      </c>
      <c r="C113" s="390"/>
      <c r="D113" s="390"/>
      <c r="E113" s="390"/>
      <c r="F113" s="390"/>
      <c r="G113" s="391">
        <v>1.5</v>
      </c>
      <c r="H113" s="5">
        <f t="shared" si="5"/>
        <v>45</v>
      </c>
      <c r="I113" s="33"/>
      <c r="J113" s="79"/>
      <c r="K113" s="79"/>
      <c r="L113" s="79"/>
      <c r="M113" s="433"/>
      <c r="N113" s="341"/>
      <c r="O113" s="105"/>
      <c r="P113" s="392"/>
      <c r="Q113" s="392"/>
      <c r="R113" s="392"/>
      <c r="S113" s="79"/>
      <c r="T113" s="142"/>
      <c r="U113" s="142"/>
      <c r="V113" s="435"/>
      <c r="W113" s="143"/>
      <c r="X113" s="143"/>
      <c r="Y113" s="143"/>
    </row>
    <row r="114" spans="1:22" s="71" customFormat="1" ht="19.5" customHeight="1" thickBot="1">
      <c r="A114" s="423"/>
      <c r="B114" s="386" t="s">
        <v>50</v>
      </c>
      <c r="C114" s="138" t="s">
        <v>46</v>
      </c>
      <c r="D114" s="139"/>
      <c r="E114" s="139"/>
      <c r="F114" s="140"/>
      <c r="G114" s="167">
        <v>4</v>
      </c>
      <c r="H114" s="224">
        <f t="shared" si="5"/>
        <v>120</v>
      </c>
      <c r="I114" s="202">
        <v>10</v>
      </c>
      <c r="J114" s="546" t="s">
        <v>123</v>
      </c>
      <c r="K114" s="201"/>
      <c r="L114" s="546" t="s">
        <v>263</v>
      </c>
      <c r="M114" s="430">
        <f>H114-I114</f>
        <v>110</v>
      </c>
      <c r="N114" s="332"/>
      <c r="O114" s="202"/>
      <c r="P114" s="546" t="s">
        <v>264</v>
      </c>
      <c r="Q114" s="203"/>
      <c r="R114" s="203"/>
      <c r="S114" s="141"/>
      <c r="T114" s="46"/>
      <c r="U114" s="46"/>
      <c r="V114" s="333"/>
    </row>
    <row r="115" spans="1:22" s="71" customFormat="1" ht="19.5" customHeight="1" thickBot="1">
      <c r="A115" s="744" t="s">
        <v>212</v>
      </c>
      <c r="B115" s="745"/>
      <c r="C115" s="393"/>
      <c r="D115" s="394"/>
      <c r="E115" s="394"/>
      <c r="F115" s="395"/>
      <c r="G115" s="396">
        <f>G109+G113</f>
        <v>3.5</v>
      </c>
      <c r="H115" s="229"/>
      <c r="I115" s="424"/>
      <c r="J115" s="425"/>
      <c r="K115" s="425"/>
      <c r="L115" s="425"/>
      <c r="M115" s="434"/>
      <c r="N115" s="436"/>
      <c r="O115" s="424"/>
      <c r="P115" s="425"/>
      <c r="Q115" s="426"/>
      <c r="R115" s="426"/>
      <c r="S115" s="427"/>
      <c r="T115" s="114"/>
      <c r="U115" s="114"/>
      <c r="V115" s="428"/>
    </row>
    <row r="116" spans="1:22" s="71" customFormat="1" ht="19.5" customHeight="1" thickBot="1">
      <c r="A116" s="829" t="s">
        <v>87</v>
      </c>
      <c r="B116" s="844"/>
      <c r="C116" s="100"/>
      <c r="D116" s="100"/>
      <c r="E116" s="100"/>
      <c r="F116" s="101"/>
      <c r="G116" s="563">
        <f>G110+G114+G111</f>
        <v>8</v>
      </c>
      <c r="H116" s="564">
        <f>H108+H114+H111</f>
        <v>300</v>
      </c>
      <c r="I116" s="564">
        <f>I108+I114+I111</f>
        <v>14</v>
      </c>
      <c r="J116" s="564"/>
      <c r="K116" s="564">
        <f>K108+K114+K111</f>
        <v>0</v>
      </c>
      <c r="L116" s="564"/>
      <c r="M116" s="569">
        <f>M108+M114+M111</f>
        <v>196</v>
      </c>
      <c r="N116" s="570"/>
      <c r="O116" s="564"/>
      <c r="P116" s="567" t="s">
        <v>264</v>
      </c>
      <c r="Q116" s="564"/>
      <c r="R116" s="564"/>
      <c r="S116" s="567" t="s">
        <v>115</v>
      </c>
      <c r="T116" s="567" t="s">
        <v>115</v>
      </c>
      <c r="U116" s="567"/>
      <c r="V116" s="568"/>
    </row>
    <row r="117" spans="1:34" s="22" customFormat="1" ht="21.75" customHeight="1" thickBot="1">
      <c r="A117" s="758" t="s">
        <v>221</v>
      </c>
      <c r="B117" s="759"/>
      <c r="C117" s="759"/>
      <c r="D117" s="759"/>
      <c r="E117" s="759"/>
      <c r="F117" s="759"/>
      <c r="G117" s="759"/>
      <c r="H117" s="759"/>
      <c r="I117" s="759"/>
      <c r="J117" s="759"/>
      <c r="K117" s="759"/>
      <c r="L117" s="759"/>
      <c r="M117" s="759"/>
      <c r="N117" s="759"/>
      <c r="O117" s="759"/>
      <c r="P117" s="759"/>
      <c r="Q117" s="759"/>
      <c r="R117" s="759"/>
      <c r="S117" s="759"/>
      <c r="T117" s="759"/>
      <c r="U117" s="759"/>
      <c r="V117" s="759"/>
      <c r="W117" s="20"/>
      <c r="X117" s="20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22" s="71" customFormat="1" ht="20.25" customHeight="1">
      <c r="A118" s="281" t="s">
        <v>222</v>
      </c>
      <c r="B118" s="334" t="s">
        <v>78</v>
      </c>
      <c r="C118" s="335"/>
      <c r="D118" s="336">
        <v>14</v>
      </c>
      <c r="E118" s="336"/>
      <c r="F118" s="337"/>
      <c r="G118" s="264">
        <v>3</v>
      </c>
      <c r="H118" s="263">
        <f>G118*30</f>
        <v>90</v>
      </c>
      <c r="I118" s="274">
        <v>4</v>
      </c>
      <c r="J118" s="265" t="s">
        <v>115</v>
      </c>
      <c r="K118" s="265"/>
      <c r="L118" s="265"/>
      <c r="M118" s="437">
        <f aca="true" t="shared" si="6" ref="M118:M128">H118-I118</f>
        <v>86</v>
      </c>
      <c r="N118" s="273"/>
      <c r="O118" s="274"/>
      <c r="P118" s="265"/>
      <c r="Q118" s="265"/>
      <c r="R118" s="265"/>
      <c r="S118" s="265"/>
      <c r="T118" s="339"/>
      <c r="U118" s="339" t="s">
        <v>115</v>
      </c>
      <c r="V118" s="340"/>
    </row>
    <row r="119" spans="1:22" s="71" customFormat="1" ht="18.75">
      <c r="A119" s="282" t="s">
        <v>223</v>
      </c>
      <c r="B119" s="30" t="s">
        <v>38</v>
      </c>
      <c r="C119" s="67"/>
      <c r="D119" s="68"/>
      <c r="E119" s="68"/>
      <c r="F119" s="69"/>
      <c r="G119" s="29">
        <f>G120+G121</f>
        <v>7</v>
      </c>
      <c r="H119" s="5">
        <f>G119*30</f>
        <v>210</v>
      </c>
      <c r="I119" s="105">
        <f>J119+K119+L119</f>
        <v>38</v>
      </c>
      <c r="J119" s="45" t="s">
        <v>55</v>
      </c>
      <c r="K119" s="45" t="s">
        <v>56</v>
      </c>
      <c r="L119" s="45" t="s">
        <v>54</v>
      </c>
      <c r="M119" s="438">
        <f t="shared" si="6"/>
        <v>172</v>
      </c>
      <c r="N119" s="341"/>
      <c r="O119" s="105"/>
      <c r="P119" s="45"/>
      <c r="Q119" s="45"/>
      <c r="R119" s="45"/>
      <c r="S119" s="35"/>
      <c r="T119" s="70"/>
      <c r="U119" s="70"/>
      <c r="V119" s="342"/>
    </row>
    <row r="120" spans="1:22" s="71" customFormat="1" ht="18.75">
      <c r="A120" s="282"/>
      <c r="B120" s="389" t="s">
        <v>49</v>
      </c>
      <c r="C120" s="67"/>
      <c r="D120" s="68"/>
      <c r="E120" s="68"/>
      <c r="F120" s="69"/>
      <c r="G120" s="29">
        <v>2</v>
      </c>
      <c r="H120" s="5"/>
      <c r="I120" s="105"/>
      <c r="J120" s="45"/>
      <c r="K120" s="45"/>
      <c r="L120" s="45"/>
      <c r="M120" s="438"/>
      <c r="N120" s="341"/>
      <c r="O120" s="105"/>
      <c r="P120" s="45"/>
      <c r="Q120" s="45"/>
      <c r="R120" s="45"/>
      <c r="S120" s="35"/>
      <c r="T120" s="70"/>
      <c r="U120" s="70"/>
      <c r="V120" s="342"/>
    </row>
    <row r="121" spans="1:22" s="71" customFormat="1" ht="18.75">
      <c r="A121" s="282"/>
      <c r="B121" s="389" t="s">
        <v>50</v>
      </c>
      <c r="C121" s="67"/>
      <c r="D121" s="68"/>
      <c r="E121" s="68"/>
      <c r="F121" s="69"/>
      <c r="G121" s="29">
        <f>G122+G123+G124</f>
        <v>5</v>
      </c>
      <c r="H121" s="5"/>
      <c r="I121" s="105"/>
      <c r="J121" s="45"/>
      <c r="K121" s="45"/>
      <c r="L121" s="45"/>
      <c r="M121" s="438"/>
      <c r="N121" s="341"/>
      <c r="O121" s="105"/>
      <c r="P121" s="45"/>
      <c r="Q121" s="45"/>
      <c r="R121" s="45"/>
      <c r="S121" s="35"/>
      <c r="T121" s="70"/>
      <c r="U121" s="70"/>
      <c r="V121" s="342"/>
    </row>
    <row r="122" spans="1:22" s="71" customFormat="1" ht="18.75">
      <c r="A122" s="282" t="s">
        <v>224</v>
      </c>
      <c r="B122" s="147" t="s">
        <v>38</v>
      </c>
      <c r="C122" s="67"/>
      <c r="D122" s="68">
        <v>12</v>
      </c>
      <c r="E122" s="68"/>
      <c r="F122" s="69"/>
      <c r="G122" s="29">
        <v>2</v>
      </c>
      <c r="H122" s="5">
        <f aca="true" t="shared" si="7" ref="H122:H130">G122*30</f>
        <v>60</v>
      </c>
      <c r="I122" s="105">
        <v>6</v>
      </c>
      <c r="J122" s="45" t="s">
        <v>115</v>
      </c>
      <c r="K122" s="45"/>
      <c r="L122" s="45" t="s">
        <v>263</v>
      </c>
      <c r="M122" s="438">
        <f t="shared" si="6"/>
        <v>54</v>
      </c>
      <c r="N122" s="341"/>
      <c r="O122" s="105"/>
      <c r="P122" s="45"/>
      <c r="Q122" s="45"/>
      <c r="R122" s="45"/>
      <c r="S122" s="35" t="s">
        <v>119</v>
      </c>
      <c r="T122" s="70"/>
      <c r="U122" s="70"/>
      <c r="V122" s="342"/>
    </row>
    <row r="123" spans="1:22" s="71" customFormat="1" ht="18.75">
      <c r="A123" s="282" t="s">
        <v>225</v>
      </c>
      <c r="B123" s="147" t="s">
        <v>38</v>
      </c>
      <c r="C123" s="67" t="s">
        <v>42</v>
      </c>
      <c r="D123" s="68"/>
      <c r="E123" s="68"/>
      <c r="F123" s="69"/>
      <c r="G123" s="142">
        <v>2</v>
      </c>
      <c r="H123" s="5">
        <f t="shared" si="7"/>
        <v>60</v>
      </c>
      <c r="I123" s="105">
        <v>12</v>
      </c>
      <c r="J123" s="45" t="s">
        <v>266</v>
      </c>
      <c r="K123" s="45"/>
      <c r="L123" s="45" t="s">
        <v>118</v>
      </c>
      <c r="M123" s="438">
        <f t="shared" si="6"/>
        <v>48</v>
      </c>
      <c r="N123" s="341"/>
      <c r="O123" s="105"/>
      <c r="P123" s="45"/>
      <c r="Q123" s="45"/>
      <c r="R123" s="45"/>
      <c r="S123" s="35"/>
      <c r="T123" s="70" t="s">
        <v>116</v>
      </c>
      <c r="U123" s="40"/>
      <c r="V123" s="343"/>
    </row>
    <row r="124" spans="1:22" s="71" customFormat="1" ht="37.5">
      <c r="A124" s="282" t="s">
        <v>226</v>
      </c>
      <c r="B124" s="147" t="s">
        <v>47</v>
      </c>
      <c r="C124" s="67"/>
      <c r="D124" s="68"/>
      <c r="E124" s="68">
        <v>13</v>
      </c>
      <c r="F124" s="69"/>
      <c r="G124" s="142">
        <v>1</v>
      </c>
      <c r="H124" s="5">
        <f t="shared" si="7"/>
        <v>30</v>
      </c>
      <c r="I124" s="33">
        <v>4</v>
      </c>
      <c r="J124" s="45"/>
      <c r="K124" s="45"/>
      <c r="L124" s="45" t="s">
        <v>115</v>
      </c>
      <c r="M124" s="433">
        <f t="shared" si="6"/>
        <v>26</v>
      </c>
      <c r="N124" s="276"/>
      <c r="O124" s="33"/>
      <c r="P124" s="31"/>
      <c r="Q124" s="31"/>
      <c r="R124" s="31"/>
      <c r="S124" s="35"/>
      <c r="T124" s="70" t="s">
        <v>115</v>
      </c>
      <c r="U124" s="40"/>
      <c r="V124" s="344"/>
    </row>
    <row r="125" spans="1:22" s="71" customFormat="1" ht="19.5" customHeight="1">
      <c r="A125" s="282" t="s">
        <v>227</v>
      </c>
      <c r="B125" s="95" t="s">
        <v>77</v>
      </c>
      <c r="C125" s="68"/>
      <c r="D125" s="68"/>
      <c r="E125" s="68"/>
      <c r="F125" s="69"/>
      <c r="G125" s="142">
        <f>G126+G127</f>
        <v>4.5</v>
      </c>
      <c r="H125" s="5">
        <f t="shared" si="7"/>
        <v>135</v>
      </c>
      <c r="I125" s="40"/>
      <c r="J125" s="40"/>
      <c r="K125" s="40"/>
      <c r="L125" s="40"/>
      <c r="M125" s="439"/>
      <c r="N125" s="442"/>
      <c r="O125" s="40"/>
      <c r="P125" s="40"/>
      <c r="Q125" s="40"/>
      <c r="R125" s="31"/>
      <c r="S125" s="31"/>
      <c r="T125" s="31"/>
      <c r="U125" s="31"/>
      <c r="V125" s="290"/>
    </row>
    <row r="126" spans="1:22" s="71" customFormat="1" ht="19.5" customHeight="1">
      <c r="A126" s="282"/>
      <c r="B126" s="389" t="s">
        <v>49</v>
      </c>
      <c r="C126" s="68"/>
      <c r="D126" s="68"/>
      <c r="E126" s="68"/>
      <c r="F126" s="69"/>
      <c r="G126" s="29">
        <v>2</v>
      </c>
      <c r="H126" s="5">
        <f t="shared" si="7"/>
        <v>60</v>
      </c>
      <c r="I126" s="33"/>
      <c r="J126" s="31"/>
      <c r="K126" s="31"/>
      <c r="L126" s="31"/>
      <c r="M126" s="433"/>
      <c r="N126" s="276"/>
      <c r="O126" s="33"/>
      <c r="P126" s="31"/>
      <c r="Q126" s="31"/>
      <c r="R126" s="31"/>
      <c r="S126" s="31"/>
      <c r="T126" s="31"/>
      <c r="U126" s="31"/>
      <c r="V126" s="342"/>
    </row>
    <row r="127" spans="1:22" s="71" customFormat="1" ht="19.5" customHeight="1">
      <c r="A127" s="282"/>
      <c r="B127" s="389" t="s">
        <v>50</v>
      </c>
      <c r="C127" s="68">
        <v>10</v>
      </c>
      <c r="D127" s="68"/>
      <c r="E127" s="68"/>
      <c r="F127" s="69"/>
      <c r="G127" s="29">
        <v>2.5</v>
      </c>
      <c r="H127" s="5">
        <f t="shared" si="7"/>
        <v>75</v>
      </c>
      <c r="I127" s="33">
        <v>6</v>
      </c>
      <c r="J127" s="31" t="s">
        <v>115</v>
      </c>
      <c r="K127" s="31"/>
      <c r="L127" s="31" t="s">
        <v>263</v>
      </c>
      <c r="M127" s="433">
        <f>H127-I127</f>
        <v>69</v>
      </c>
      <c r="N127" s="276"/>
      <c r="O127" s="33"/>
      <c r="P127" s="31"/>
      <c r="Q127" s="31" t="s">
        <v>119</v>
      </c>
      <c r="R127" s="31"/>
      <c r="S127" s="31"/>
      <c r="T127" s="31"/>
      <c r="U127" s="31"/>
      <c r="V127" s="342"/>
    </row>
    <row r="128" spans="1:22" s="71" customFormat="1" ht="19.5" customHeight="1">
      <c r="A128" s="282" t="s">
        <v>228</v>
      </c>
      <c r="B128" s="148" t="s">
        <v>80</v>
      </c>
      <c r="C128" s="67"/>
      <c r="D128" s="68">
        <v>10</v>
      </c>
      <c r="E128" s="68"/>
      <c r="F128" s="69"/>
      <c r="G128" s="29">
        <v>3</v>
      </c>
      <c r="H128" s="5">
        <f t="shared" si="7"/>
        <v>90</v>
      </c>
      <c r="I128" s="33">
        <v>4</v>
      </c>
      <c r="J128" s="31" t="s">
        <v>115</v>
      </c>
      <c r="K128" s="31"/>
      <c r="L128" s="31"/>
      <c r="M128" s="433">
        <f t="shared" si="6"/>
        <v>86</v>
      </c>
      <c r="N128" s="276"/>
      <c r="O128" s="33"/>
      <c r="P128" s="31"/>
      <c r="Q128" s="31" t="s">
        <v>115</v>
      </c>
      <c r="R128" s="31"/>
      <c r="S128" s="88"/>
      <c r="T128" s="88"/>
      <c r="U128" s="88"/>
      <c r="V128" s="313"/>
    </row>
    <row r="129" spans="1:22" s="71" customFormat="1" ht="19.5" customHeight="1">
      <c r="A129" s="282" t="s">
        <v>229</v>
      </c>
      <c r="B129" s="78" t="s">
        <v>35</v>
      </c>
      <c r="C129" s="40"/>
      <c r="D129" s="40"/>
      <c r="E129" s="40"/>
      <c r="F129" s="40"/>
      <c r="G129" s="465">
        <f>G130+G131</f>
        <v>7.5</v>
      </c>
      <c r="H129" s="40">
        <f t="shared" si="7"/>
        <v>225</v>
      </c>
      <c r="I129" s="40"/>
      <c r="J129" s="40"/>
      <c r="K129" s="40"/>
      <c r="L129" s="40"/>
      <c r="M129" s="439"/>
      <c r="N129" s="442"/>
      <c r="O129" s="40"/>
      <c r="P129" s="40"/>
      <c r="Q129" s="40"/>
      <c r="R129" s="40"/>
      <c r="T129" s="45"/>
      <c r="U129" s="45"/>
      <c r="V129" s="277"/>
    </row>
    <row r="130" spans="1:22" s="71" customFormat="1" ht="19.5" customHeight="1">
      <c r="A130" s="282"/>
      <c r="B130" s="389" t="s">
        <v>49</v>
      </c>
      <c r="C130" s="67"/>
      <c r="D130" s="68"/>
      <c r="E130" s="68"/>
      <c r="F130" s="69"/>
      <c r="G130" s="29">
        <v>3.5</v>
      </c>
      <c r="H130" s="40">
        <f t="shared" si="7"/>
        <v>105</v>
      </c>
      <c r="I130" s="33"/>
      <c r="J130" s="45"/>
      <c r="K130" s="45"/>
      <c r="L130" s="45"/>
      <c r="M130" s="433"/>
      <c r="N130" s="276"/>
      <c r="O130" s="33"/>
      <c r="P130" s="31"/>
      <c r="Q130" s="31"/>
      <c r="R130" s="31"/>
      <c r="S130" s="31"/>
      <c r="T130" s="45"/>
      <c r="U130" s="45"/>
      <c r="V130" s="277"/>
    </row>
    <row r="131" spans="1:22" s="71" customFormat="1" ht="19.5" customHeight="1">
      <c r="A131" s="282"/>
      <c r="B131" s="389" t="s">
        <v>50</v>
      </c>
      <c r="C131" s="67"/>
      <c r="D131" s="68"/>
      <c r="E131" s="68"/>
      <c r="F131" s="69"/>
      <c r="G131" s="465">
        <f>G132+G133</f>
        <v>4</v>
      </c>
      <c r="H131" s="5">
        <f aca="true" t="shared" si="8" ref="H131:H140">G131*30</f>
        <v>120</v>
      </c>
      <c r="I131" s="33"/>
      <c r="J131" s="45"/>
      <c r="K131" s="45"/>
      <c r="L131" s="45"/>
      <c r="M131" s="433"/>
      <c r="N131" s="276"/>
      <c r="O131" s="33"/>
      <c r="P131" s="31"/>
      <c r="Q131" s="31"/>
      <c r="R131" s="31"/>
      <c r="S131" s="31"/>
      <c r="T131" s="45"/>
      <c r="U131" s="45"/>
      <c r="V131" s="277"/>
    </row>
    <row r="132" spans="1:22" s="71" customFormat="1" ht="19.5" customHeight="1">
      <c r="A132" s="282" t="s">
        <v>246</v>
      </c>
      <c r="B132" s="78" t="s">
        <v>35</v>
      </c>
      <c r="C132" s="67" t="s">
        <v>41</v>
      </c>
      <c r="D132" s="68"/>
      <c r="E132" s="68"/>
      <c r="F132" s="69"/>
      <c r="G132" s="29">
        <v>3.5</v>
      </c>
      <c r="H132" s="5">
        <f t="shared" si="8"/>
        <v>105</v>
      </c>
      <c r="I132" s="33">
        <v>12</v>
      </c>
      <c r="J132" s="45" t="s">
        <v>266</v>
      </c>
      <c r="K132" s="45"/>
      <c r="L132" s="45" t="s">
        <v>118</v>
      </c>
      <c r="M132" s="433">
        <f>H132-I132</f>
        <v>93</v>
      </c>
      <c r="N132" s="276"/>
      <c r="O132" s="33"/>
      <c r="P132" s="31"/>
      <c r="Q132" s="31"/>
      <c r="R132" s="31"/>
      <c r="S132" s="31" t="s">
        <v>116</v>
      </c>
      <c r="T132" s="45"/>
      <c r="U132" s="45"/>
      <c r="V132" s="277"/>
    </row>
    <row r="133" spans="1:22" s="71" customFormat="1" ht="37.5" customHeight="1">
      <c r="A133" s="282" t="s">
        <v>247</v>
      </c>
      <c r="B133" s="78" t="s">
        <v>242</v>
      </c>
      <c r="C133" s="67"/>
      <c r="D133" s="68"/>
      <c r="E133" s="68"/>
      <c r="F133" s="69">
        <v>12</v>
      </c>
      <c r="G133" s="223">
        <v>0.5</v>
      </c>
      <c r="H133" s="5">
        <f>G133*30</f>
        <v>15</v>
      </c>
      <c r="I133" s="33">
        <v>4</v>
      </c>
      <c r="J133" s="31"/>
      <c r="K133" s="31"/>
      <c r="L133" s="31" t="s">
        <v>115</v>
      </c>
      <c r="M133" s="269">
        <f>H133-I133</f>
        <v>11</v>
      </c>
      <c r="N133" s="314"/>
      <c r="O133" s="91"/>
      <c r="P133" s="92"/>
      <c r="Q133" s="93"/>
      <c r="R133" s="93"/>
      <c r="S133" s="35" t="s">
        <v>115</v>
      </c>
      <c r="T133" s="45"/>
      <c r="U133" s="45"/>
      <c r="V133" s="277"/>
    </row>
    <row r="134" spans="1:22" s="71" customFormat="1" ht="37.5" customHeight="1">
      <c r="A134" s="282" t="s">
        <v>230</v>
      </c>
      <c r="B134" s="457" t="s">
        <v>136</v>
      </c>
      <c r="C134" s="169"/>
      <c r="D134" s="169"/>
      <c r="E134" s="169"/>
      <c r="F134" s="142"/>
      <c r="G134" s="106">
        <v>3</v>
      </c>
      <c r="H134" s="5">
        <f t="shared" si="8"/>
        <v>90</v>
      </c>
      <c r="I134" s="33"/>
      <c r="J134" s="45"/>
      <c r="K134" s="45"/>
      <c r="L134" s="45"/>
      <c r="M134" s="433"/>
      <c r="N134" s="276"/>
      <c r="O134" s="33"/>
      <c r="P134" s="31"/>
      <c r="Q134" s="31"/>
      <c r="R134" s="31"/>
      <c r="S134" s="31"/>
      <c r="T134" s="45"/>
      <c r="U134" s="45"/>
      <c r="V134" s="277"/>
    </row>
    <row r="135" spans="1:22" s="71" customFormat="1" ht="42.75" customHeight="1">
      <c r="A135" s="282" t="s">
        <v>231</v>
      </c>
      <c r="B135" s="78" t="s">
        <v>34</v>
      </c>
      <c r="C135" s="67" t="s">
        <v>54</v>
      </c>
      <c r="D135" s="68"/>
      <c r="E135" s="68"/>
      <c r="F135" s="69"/>
      <c r="G135" s="29">
        <v>7</v>
      </c>
      <c r="H135" s="5">
        <f t="shared" si="8"/>
        <v>210</v>
      </c>
      <c r="I135" s="33">
        <v>12</v>
      </c>
      <c r="J135" s="45" t="s">
        <v>266</v>
      </c>
      <c r="K135" s="45" t="s">
        <v>117</v>
      </c>
      <c r="L135" s="45" t="s">
        <v>263</v>
      </c>
      <c r="M135" s="433">
        <f>H135-I135</f>
        <v>198</v>
      </c>
      <c r="N135" s="276"/>
      <c r="O135" s="33"/>
      <c r="P135" s="31"/>
      <c r="Q135" s="31"/>
      <c r="R135" s="31"/>
      <c r="S135" s="31"/>
      <c r="T135" s="45"/>
      <c r="U135" s="45" t="s">
        <v>116</v>
      </c>
      <c r="V135" s="277"/>
    </row>
    <row r="136" spans="1:22" s="71" customFormat="1" ht="19.5" customHeight="1">
      <c r="A136" s="282" t="s">
        <v>232</v>
      </c>
      <c r="B136" s="149" t="s">
        <v>37</v>
      </c>
      <c r="C136" s="67"/>
      <c r="D136" s="68"/>
      <c r="E136" s="68"/>
      <c r="F136" s="69"/>
      <c r="G136" s="29">
        <f>G137+G138</f>
        <v>6</v>
      </c>
      <c r="H136" s="5">
        <f t="shared" si="8"/>
        <v>180</v>
      </c>
      <c r="I136" s="40"/>
      <c r="J136" s="40"/>
      <c r="K136" s="40"/>
      <c r="L136" s="40"/>
      <c r="M136" s="439"/>
      <c r="N136" s="442"/>
      <c r="O136" s="40"/>
      <c r="P136" s="40"/>
      <c r="Q136" s="40"/>
      <c r="R136" s="40"/>
      <c r="S136" s="40"/>
      <c r="T136" s="35"/>
      <c r="U136" s="35"/>
      <c r="V136" s="277"/>
    </row>
    <row r="137" spans="1:22" s="71" customFormat="1" ht="19.5" customHeight="1">
      <c r="A137" s="282"/>
      <c r="B137" s="389" t="s">
        <v>49</v>
      </c>
      <c r="C137" s="67"/>
      <c r="D137" s="68"/>
      <c r="E137" s="68"/>
      <c r="F137" s="69"/>
      <c r="G137" s="29">
        <v>3.5</v>
      </c>
      <c r="H137" s="5">
        <f t="shared" si="8"/>
        <v>105</v>
      </c>
      <c r="I137" s="33"/>
      <c r="J137" s="45"/>
      <c r="K137" s="45"/>
      <c r="L137" s="45"/>
      <c r="M137" s="433"/>
      <c r="N137" s="276"/>
      <c r="O137" s="33"/>
      <c r="P137" s="31"/>
      <c r="Q137" s="31"/>
      <c r="R137" s="31"/>
      <c r="S137" s="31"/>
      <c r="T137" s="35"/>
      <c r="U137" s="35"/>
      <c r="V137" s="277"/>
    </row>
    <row r="138" spans="1:22" s="71" customFormat="1" ht="19.5" customHeight="1">
      <c r="A138" s="282"/>
      <c r="B138" s="401" t="s">
        <v>50</v>
      </c>
      <c r="C138" s="67"/>
      <c r="D138" s="68">
        <v>12</v>
      </c>
      <c r="E138" s="68"/>
      <c r="F138" s="69"/>
      <c r="G138" s="29">
        <v>2.5</v>
      </c>
      <c r="H138" s="5">
        <f t="shared" si="8"/>
        <v>75</v>
      </c>
      <c r="I138" s="33">
        <v>6</v>
      </c>
      <c r="J138" s="45" t="s">
        <v>115</v>
      </c>
      <c r="K138" s="45"/>
      <c r="L138" s="45" t="s">
        <v>263</v>
      </c>
      <c r="M138" s="433">
        <f>H136-I138</f>
        <v>174</v>
      </c>
      <c r="N138" s="276"/>
      <c r="O138" s="33"/>
      <c r="P138" s="31"/>
      <c r="Q138" s="31"/>
      <c r="R138" s="31"/>
      <c r="S138" s="31" t="s">
        <v>119</v>
      </c>
      <c r="T138" s="35"/>
      <c r="U138" s="35"/>
      <c r="V138" s="277"/>
    </row>
    <row r="139" spans="1:22" s="71" customFormat="1" ht="20.25" customHeight="1">
      <c r="A139" s="282" t="s">
        <v>233</v>
      </c>
      <c r="B139" s="466" t="s">
        <v>208</v>
      </c>
      <c r="C139" s="67"/>
      <c r="D139" s="96"/>
      <c r="E139" s="96"/>
      <c r="F139" s="69"/>
      <c r="G139" s="29">
        <v>3</v>
      </c>
      <c r="H139" s="5">
        <f t="shared" si="8"/>
        <v>90</v>
      </c>
      <c r="I139" s="33"/>
      <c r="J139" s="45"/>
      <c r="K139" s="45"/>
      <c r="L139" s="45"/>
      <c r="M139" s="433"/>
      <c r="N139" s="276"/>
      <c r="O139" s="33"/>
      <c r="P139" s="31"/>
      <c r="Q139" s="31"/>
      <c r="R139" s="31"/>
      <c r="S139" s="31"/>
      <c r="T139" s="45"/>
      <c r="U139" s="45"/>
      <c r="V139" s="277"/>
    </row>
    <row r="140" spans="1:22" s="71" customFormat="1" ht="20.25" customHeight="1">
      <c r="A140" s="282"/>
      <c r="B140" s="389" t="s">
        <v>49</v>
      </c>
      <c r="C140" s="67"/>
      <c r="D140" s="96"/>
      <c r="E140" s="96"/>
      <c r="F140" s="69"/>
      <c r="G140" s="29">
        <v>0.5</v>
      </c>
      <c r="H140" s="5">
        <f t="shared" si="8"/>
        <v>15</v>
      </c>
      <c r="I140" s="33"/>
      <c r="J140" s="45"/>
      <c r="K140" s="45"/>
      <c r="L140" s="45"/>
      <c r="M140" s="433"/>
      <c r="N140" s="276"/>
      <c r="O140" s="33"/>
      <c r="P140" s="31"/>
      <c r="Q140" s="31"/>
      <c r="R140" s="31"/>
      <c r="S140" s="31"/>
      <c r="T140" s="45"/>
      <c r="U140" s="45"/>
      <c r="V140" s="277"/>
    </row>
    <row r="141" spans="1:22" s="71" customFormat="1" ht="20.25" customHeight="1">
      <c r="A141" s="282"/>
      <c r="B141" s="401" t="s">
        <v>50</v>
      </c>
      <c r="C141" s="67" t="s">
        <v>42</v>
      </c>
      <c r="D141" s="96"/>
      <c r="E141" s="96"/>
      <c r="F141" s="69"/>
      <c r="G141" s="29">
        <v>2.5</v>
      </c>
      <c r="H141" s="5">
        <f>G141*30</f>
        <v>75</v>
      </c>
      <c r="I141" s="33">
        <v>6</v>
      </c>
      <c r="J141" s="45" t="s">
        <v>115</v>
      </c>
      <c r="K141" s="45"/>
      <c r="L141" s="45" t="s">
        <v>263</v>
      </c>
      <c r="M141" s="433">
        <f>H141-I141</f>
        <v>69</v>
      </c>
      <c r="N141" s="276"/>
      <c r="O141" s="33"/>
      <c r="P141" s="31"/>
      <c r="Q141" s="31"/>
      <c r="R141" s="31"/>
      <c r="S141" s="31"/>
      <c r="T141" s="31" t="s">
        <v>119</v>
      </c>
      <c r="U141" s="45"/>
      <c r="V141" s="277"/>
    </row>
    <row r="142" spans="1:22" s="71" customFormat="1" ht="18.75">
      <c r="A142" s="282" t="s">
        <v>234</v>
      </c>
      <c r="B142" s="95" t="s">
        <v>102</v>
      </c>
      <c r="C142" s="67"/>
      <c r="D142" s="68"/>
      <c r="E142" s="68"/>
      <c r="F142" s="69"/>
      <c r="G142" s="29">
        <f>G143+G144</f>
        <v>3</v>
      </c>
      <c r="H142" s="5"/>
      <c r="I142" s="33"/>
      <c r="J142" s="31"/>
      <c r="K142" s="31"/>
      <c r="L142" s="31"/>
      <c r="M142" s="433"/>
      <c r="N142" s="276"/>
      <c r="O142" s="33"/>
      <c r="P142" s="31"/>
      <c r="Q142" s="31"/>
      <c r="R142" s="31"/>
      <c r="S142" s="31"/>
      <c r="T142" s="39"/>
      <c r="U142" s="39"/>
      <c r="V142" s="290"/>
    </row>
    <row r="143" spans="1:22" s="71" customFormat="1" ht="18.75">
      <c r="A143" s="282"/>
      <c r="B143" s="389" t="s">
        <v>49</v>
      </c>
      <c r="C143" s="67"/>
      <c r="D143" s="68"/>
      <c r="E143" s="68"/>
      <c r="F143" s="69"/>
      <c r="G143" s="29">
        <v>0.5</v>
      </c>
      <c r="H143" s="5">
        <f aca="true" t="shared" si="9" ref="H143:H148">G143*30</f>
        <v>15</v>
      </c>
      <c r="I143" s="33"/>
      <c r="J143" s="31"/>
      <c r="K143" s="31"/>
      <c r="L143" s="31"/>
      <c r="M143" s="433"/>
      <c r="N143" s="276"/>
      <c r="O143" s="33"/>
      <c r="P143" s="31"/>
      <c r="Q143" s="31"/>
      <c r="R143" s="31"/>
      <c r="S143" s="31"/>
      <c r="T143" s="39"/>
      <c r="U143" s="39"/>
      <c r="V143" s="342"/>
    </row>
    <row r="144" spans="1:22" s="71" customFormat="1" ht="18.75">
      <c r="A144" s="282"/>
      <c r="B144" s="401" t="s">
        <v>50</v>
      </c>
      <c r="C144" s="67"/>
      <c r="D144" s="68">
        <v>14</v>
      </c>
      <c r="E144" s="68"/>
      <c r="F144" s="69"/>
      <c r="G144" s="29">
        <v>2.5</v>
      </c>
      <c r="H144" s="5">
        <f t="shared" si="9"/>
        <v>75</v>
      </c>
      <c r="I144" s="33">
        <v>4</v>
      </c>
      <c r="J144" s="31" t="s">
        <v>115</v>
      </c>
      <c r="K144" s="31"/>
      <c r="L144" s="31"/>
      <c r="M144" s="433">
        <f>H144-I144</f>
        <v>71</v>
      </c>
      <c r="N144" s="276"/>
      <c r="O144" s="33"/>
      <c r="P144" s="31"/>
      <c r="Q144" s="31"/>
      <c r="R144" s="31"/>
      <c r="S144" s="31"/>
      <c r="T144" s="39"/>
      <c r="U144" s="39" t="s">
        <v>115</v>
      </c>
      <c r="V144" s="342"/>
    </row>
    <row r="145" spans="1:22" s="71" customFormat="1" ht="20.25" customHeight="1">
      <c r="A145" s="282" t="s">
        <v>235</v>
      </c>
      <c r="B145" s="147" t="s">
        <v>71</v>
      </c>
      <c r="C145" s="67"/>
      <c r="D145" s="68"/>
      <c r="E145" s="68"/>
      <c r="F145" s="69"/>
      <c r="G145" s="29">
        <v>7</v>
      </c>
      <c r="H145" s="5">
        <f t="shared" si="9"/>
        <v>210</v>
      </c>
      <c r="I145" s="136">
        <f>I146+I147+I148</f>
        <v>16</v>
      </c>
      <c r="J145" s="137" t="s">
        <v>57</v>
      </c>
      <c r="K145" s="137"/>
      <c r="L145" s="137" t="s">
        <v>57</v>
      </c>
      <c r="M145" s="440">
        <f>H145-I145</f>
        <v>194</v>
      </c>
      <c r="N145" s="345"/>
      <c r="O145" s="136"/>
      <c r="P145" s="137"/>
      <c r="Q145" s="137"/>
      <c r="R145" s="137"/>
      <c r="S145" s="150"/>
      <c r="T145" s="150"/>
      <c r="U145" s="150"/>
      <c r="V145" s="343"/>
    </row>
    <row r="146" spans="1:22" s="71" customFormat="1" ht="22.5" customHeight="1">
      <c r="A146" s="282" t="s">
        <v>236</v>
      </c>
      <c r="B146" s="147" t="s">
        <v>71</v>
      </c>
      <c r="C146" s="67"/>
      <c r="D146" s="68">
        <v>13</v>
      </c>
      <c r="E146" s="68"/>
      <c r="F146" s="69"/>
      <c r="G146" s="29">
        <v>3.5</v>
      </c>
      <c r="H146" s="5">
        <f t="shared" si="9"/>
        <v>105</v>
      </c>
      <c r="I146" s="33">
        <v>6</v>
      </c>
      <c r="J146" s="45" t="s">
        <v>115</v>
      </c>
      <c r="K146" s="45"/>
      <c r="L146" s="45" t="s">
        <v>263</v>
      </c>
      <c r="M146" s="440">
        <f>H146-I146</f>
        <v>99</v>
      </c>
      <c r="N146" s="345"/>
      <c r="O146" s="136"/>
      <c r="P146" s="137"/>
      <c r="Q146" s="137"/>
      <c r="R146" s="137"/>
      <c r="S146" s="150"/>
      <c r="T146" s="548" t="s">
        <v>119</v>
      </c>
      <c r="U146" s="150"/>
      <c r="V146" s="343"/>
    </row>
    <row r="147" spans="1:22" s="71" customFormat="1" ht="21.75" customHeight="1">
      <c r="A147" s="282" t="s">
        <v>237</v>
      </c>
      <c r="B147" s="147" t="s">
        <v>71</v>
      </c>
      <c r="C147" s="67" t="s">
        <v>54</v>
      </c>
      <c r="D147" s="68"/>
      <c r="E147" s="68"/>
      <c r="F147" s="69"/>
      <c r="G147" s="29">
        <v>2</v>
      </c>
      <c r="H147" s="5">
        <f t="shared" si="9"/>
        <v>60</v>
      </c>
      <c r="I147" s="33">
        <v>6</v>
      </c>
      <c r="J147" s="45" t="s">
        <v>115</v>
      </c>
      <c r="K147" s="45"/>
      <c r="L147" s="45" t="s">
        <v>263</v>
      </c>
      <c r="M147" s="440">
        <f>H147-I147</f>
        <v>54</v>
      </c>
      <c r="N147" s="345"/>
      <c r="O147" s="136"/>
      <c r="P147" s="137"/>
      <c r="Q147" s="137"/>
      <c r="R147" s="137"/>
      <c r="S147" s="150"/>
      <c r="T147" s="150"/>
      <c r="U147" s="150" t="s">
        <v>119</v>
      </c>
      <c r="V147" s="343"/>
    </row>
    <row r="148" spans="1:22" s="71" customFormat="1" ht="39.75" customHeight="1" thickBot="1">
      <c r="A148" s="282" t="s">
        <v>238</v>
      </c>
      <c r="B148" s="151" t="s">
        <v>86</v>
      </c>
      <c r="C148" s="152"/>
      <c r="D148" s="145"/>
      <c r="E148" s="145">
        <v>14</v>
      </c>
      <c r="F148" s="153"/>
      <c r="G148" s="47">
        <v>1.5</v>
      </c>
      <c r="H148" s="224">
        <f t="shared" si="9"/>
        <v>45</v>
      </c>
      <c r="I148" s="48">
        <v>4</v>
      </c>
      <c r="J148" s="154"/>
      <c r="K148" s="154"/>
      <c r="L148" s="154" t="s">
        <v>115</v>
      </c>
      <c r="M148" s="441">
        <f>H148-I148</f>
        <v>41</v>
      </c>
      <c r="N148" s="443"/>
      <c r="O148" s="444"/>
      <c r="P148" s="445"/>
      <c r="Q148" s="445"/>
      <c r="R148" s="445"/>
      <c r="S148" s="446"/>
      <c r="T148" s="446"/>
      <c r="U148" s="447" t="s">
        <v>115</v>
      </c>
      <c r="V148" s="448"/>
    </row>
    <row r="149" spans="1:22" s="71" customFormat="1" ht="22.5" customHeight="1" thickBot="1">
      <c r="A149" s="856" t="s">
        <v>49</v>
      </c>
      <c r="B149" s="857"/>
      <c r="C149" s="155"/>
      <c r="D149" s="156"/>
      <c r="E149" s="156"/>
      <c r="F149" s="157"/>
      <c r="G149" s="158">
        <f>G134+G120+G126+G130+G137+G143+G140</f>
        <v>15</v>
      </c>
      <c r="H149" s="229"/>
      <c r="I149" s="113"/>
      <c r="J149" s="59"/>
      <c r="K149" s="59"/>
      <c r="L149" s="59"/>
      <c r="M149" s="338"/>
      <c r="N149" s="346"/>
      <c r="O149" s="113"/>
      <c r="P149" s="114"/>
      <c r="Q149" s="114"/>
      <c r="R149" s="114"/>
      <c r="S149" s="115"/>
      <c r="T149" s="115"/>
      <c r="U149" s="230"/>
      <c r="V149" s="231"/>
    </row>
    <row r="150" spans="1:22" s="71" customFormat="1" ht="19.5" customHeight="1" thickBot="1">
      <c r="A150" s="825" t="s">
        <v>87</v>
      </c>
      <c r="B150" s="826"/>
      <c r="C150" s="225"/>
      <c r="D150" s="226"/>
      <c r="E150" s="226"/>
      <c r="F150" s="227"/>
      <c r="G150" s="571">
        <f>G121+G118+G127+G128+G131+G138+G135+G145+G144+G141</f>
        <v>39</v>
      </c>
      <c r="H150" s="572">
        <f>H119+H118+H127+H128+H131+H136+H135+H139+H142+H145</f>
        <v>1275</v>
      </c>
      <c r="I150" s="572">
        <f>I119+I118+I127+I128+I131+I138+I135+I139+I142+I145</f>
        <v>86</v>
      </c>
      <c r="J150" s="572"/>
      <c r="K150" s="572"/>
      <c r="L150" s="572"/>
      <c r="M150" s="573">
        <f>M119+M118+M127+M128+M131+M138+M135+M139+M142+M145</f>
        <v>979</v>
      </c>
      <c r="N150" s="574"/>
      <c r="O150" s="575"/>
      <c r="P150" s="576"/>
      <c r="Q150" s="577" t="s">
        <v>264</v>
      </c>
      <c r="R150" s="577"/>
      <c r="S150" s="577" t="s">
        <v>267</v>
      </c>
      <c r="T150" s="577" t="s">
        <v>268</v>
      </c>
      <c r="U150" s="577" t="s">
        <v>269</v>
      </c>
      <c r="V150" s="578"/>
    </row>
    <row r="151" spans="1:25" s="125" customFormat="1" ht="19.5" customHeight="1" thickBot="1">
      <c r="A151" s="836" t="s">
        <v>103</v>
      </c>
      <c r="B151" s="837"/>
      <c r="C151" s="117"/>
      <c r="D151" s="118"/>
      <c r="E151" s="118"/>
      <c r="F151" s="117"/>
      <c r="G151" s="119">
        <f>G152+G153</f>
        <v>69.5</v>
      </c>
      <c r="H151" s="119"/>
      <c r="I151" s="119"/>
      <c r="J151" s="120"/>
      <c r="K151" s="120"/>
      <c r="L151" s="120"/>
      <c r="M151" s="307"/>
      <c r="N151" s="319"/>
      <c r="O151" s="121"/>
      <c r="P151" s="120"/>
      <c r="Q151" s="120"/>
      <c r="R151" s="120"/>
      <c r="S151" s="122"/>
      <c r="T151" s="122"/>
      <c r="U151" s="122"/>
      <c r="V151" s="123"/>
      <c r="W151" s="124"/>
      <c r="X151" s="124"/>
      <c r="Y151" s="124"/>
    </row>
    <row r="152" spans="1:25" s="125" customFormat="1" ht="19.5" customHeight="1" thickBot="1">
      <c r="A152" s="838" t="s">
        <v>49</v>
      </c>
      <c r="B152" s="839"/>
      <c r="C152" s="117"/>
      <c r="D152" s="118"/>
      <c r="E152" s="118"/>
      <c r="F152" s="117"/>
      <c r="G152" s="126">
        <f>G115+G149+G106</f>
        <v>22.5</v>
      </c>
      <c r="H152" s="126"/>
      <c r="I152" s="126"/>
      <c r="J152" s="127"/>
      <c r="K152" s="127"/>
      <c r="L152" s="127"/>
      <c r="M152" s="352"/>
      <c r="N152" s="320"/>
      <c r="O152" s="128"/>
      <c r="P152" s="127"/>
      <c r="Q152" s="127"/>
      <c r="R152" s="127"/>
      <c r="S152" s="122"/>
      <c r="T152" s="122"/>
      <c r="U152" s="122"/>
      <c r="V152" s="123"/>
      <c r="W152" s="124"/>
      <c r="X152" s="124"/>
      <c r="Y152" s="124"/>
    </row>
    <row r="153" spans="1:25" s="125" customFormat="1" ht="19.5" customHeight="1" thickBot="1">
      <c r="A153" s="753" t="s">
        <v>94</v>
      </c>
      <c r="B153" s="754"/>
      <c r="C153" s="129"/>
      <c r="D153" s="130"/>
      <c r="E153" s="130"/>
      <c r="F153" s="129"/>
      <c r="G153" s="131">
        <f>G116+G150</f>
        <v>47</v>
      </c>
      <c r="H153" s="131"/>
      <c r="I153" s="131"/>
      <c r="J153" s="133"/>
      <c r="K153" s="133"/>
      <c r="L153" s="133"/>
      <c r="M153" s="353"/>
      <c r="N153" s="321"/>
      <c r="O153" s="132"/>
      <c r="P153" s="133"/>
      <c r="Q153" s="133"/>
      <c r="R153" s="133"/>
      <c r="S153" s="134"/>
      <c r="T153" s="134"/>
      <c r="U153" s="134"/>
      <c r="V153" s="135"/>
      <c r="W153" s="124"/>
      <c r="X153" s="124"/>
      <c r="Y153" s="124"/>
    </row>
    <row r="154" spans="1:25" s="125" customFormat="1" ht="19.5" customHeight="1">
      <c r="A154" s="549"/>
      <c r="B154" s="549"/>
      <c r="C154" s="550"/>
      <c r="D154" s="551"/>
      <c r="E154" s="551"/>
      <c r="F154" s="550"/>
      <c r="G154" s="552"/>
      <c r="H154" s="552"/>
      <c r="I154" s="552"/>
      <c r="J154" s="553"/>
      <c r="K154" s="553"/>
      <c r="L154" s="553"/>
      <c r="M154" s="553"/>
      <c r="N154" s="554"/>
      <c r="O154" s="554"/>
      <c r="P154" s="553"/>
      <c r="Q154" s="553"/>
      <c r="R154" s="553"/>
      <c r="S154" s="124"/>
      <c r="T154" s="124"/>
      <c r="U154" s="124"/>
      <c r="V154" s="124"/>
      <c r="W154" s="124"/>
      <c r="X154" s="124"/>
      <c r="Y154" s="124"/>
    </row>
    <row r="155" spans="1:22" s="71" customFormat="1" ht="16.5" customHeight="1">
      <c r="A155" s="747" t="s">
        <v>277</v>
      </c>
      <c r="B155" s="748"/>
      <c r="C155" s="748"/>
      <c r="D155" s="748"/>
      <c r="E155" s="748"/>
      <c r="F155" s="748"/>
      <c r="G155" s="748"/>
      <c r="H155" s="748"/>
      <c r="I155" s="748"/>
      <c r="J155" s="748"/>
      <c r="K155" s="748"/>
      <c r="L155" s="748"/>
      <c r="M155" s="748"/>
      <c r="N155" s="748"/>
      <c r="O155" s="748"/>
      <c r="P155" s="748"/>
      <c r="Q155" s="748"/>
      <c r="R155" s="748"/>
      <c r="S155" s="748"/>
      <c r="T155" s="748"/>
      <c r="U155" s="748"/>
      <c r="V155" s="749"/>
    </row>
    <row r="156" spans="1:22" s="34" customFormat="1" ht="18.75">
      <c r="A156" s="282" t="s">
        <v>206</v>
      </c>
      <c r="B156" s="109" t="s">
        <v>76</v>
      </c>
      <c r="C156" s="110"/>
      <c r="D156" s="110"/>
      <c r="E156" s="110"/>
      <c r="F156" s="108">
        <v>15</v>
      </c>
      <c r="G156" s="471">
        <v>12</v>
      </c>
      <c r="H156" s="405">
        <f>G156*30</f>
        <v>360</v>
      </c>
      <c r="I156" s="818" t="s">
        <v>84</v>
      </c>
      <c r="J156" s="819"/>
      <c r="K156" s="819"/>
      <c r="L156" s="819"/>
      <c r="M156" s="819"/>
      <c r="N156" s="819"/>
      <c r="O156" s="819"/>
      <c r="P156" s="819"/>
      <c r="Q156" s="819"/>
      <c r="R156" s="819"/>
      <c r="S156" s="819"/>
      <c r="T156" s="819"/>
      <c r="U156" s="819"/>
      <c r="V156" s="820"/>
    </row>
    <row r="157" spans="1:22" s="71" customFormat="1" ht="19.5" thickBot="1">
      <c r="A157" s="282" t="s">
        <v>207</v>
      </c>
      <c r="B157" s="112" t="s">
        <v>96</v>
      </c>
      <c r="C157" s="111"/>
      <c r="D157" s="111"/>
      <c r="E157" s="111"/>
      <c r="F157" s="111">
        <v>15</v>
      </c>
      <c r="G157" s="472">
        <v>3</v>
      </c>
      <c r="H157" s="405">
        <f>G157*30</f>
        <v>90</v>
      </c>
      <c r="I157" s="750" t="s">
        <v>85</v>
      </c>
      <c r="J157" s="751"/>
      <c r="K157" s="751"/>
      <c r="L157" s="751"/>
      <c r="M157" s="751"/>
      <c r="N157" s="751"/>
      <c r="O157" s="751"/>
      <c r="P157" s="751"/>
      <c r="Q157" s="751"/>
      <c r="R157" s="751"/>
      <c r="S157" s="751"/>
      <c r="T157" s="751"/>
      <c r="U157" s="751"/>
      <c r="V157" s="752"/>
    </row>
    <row r="158" spans="1:22" s="71" customFormat="1" ht="19.5" customHeight="1" thickBot="1">
      <c r="A158" s="813" t="s">
        <v>203</v>
      </c>
      <c r="B158" s="814"/>
      <c r="C158" s="62"/>
      <c r="D158" s="62"/>
      <c r="E158" s="62"/>
      <c r="F158" s="450"/>
      <c r="G158" s="158">
        <f>G156+G157</f>
        <v>15</v>
      </c>
      <c r="H158" s="158">
        <f>H156+H157</f>
        <v>450</v>
      </c>
      <c r="I158" s="64"/>
      <c r="J158" s="64"/>
      <c r="K158" s="64"/>
      <c r="L158" s="64"/>
      <c r="M158" s="64"/>
      <c r="N158" s="451"/>
      <c r="O158" s="451"/>
      <c r="P158" s="59"/>
      <c r="Q158" s="59"/>
      <c r="R158" s="59"/>
      <c r="S158" s="59"/>
      <c r="T158" s="115"/>
      <c r="U158" s="115"/>
      <c r="V158" s="116"/>
    </row>
    <row r="159" spans="1:25" s="125" customFormat="1" ht="19.5" customHeight="1" thickBot="1">
      <c r="A159" s="854" t="s">
        <v>95</v>
      </c>
      <c r="B159" s="855"/>
      <c r="C159" s="855"/>
      <c r="D159" s="855"/>
      <c r="E159" s="855"/>
      <c r="F159" s="855"/>
      <c r="G159" s="855"/>
      <c r="H159" s="855"/>
      <c r="I159" s="855"/>
      <c r="J159" s="855"/>
      <c r="K159" s="855"/>
      <c r="L159" s="855"/>
      <c r="M159" s="855"/>
      <c r="N159" s="855"/>
      <c r="O159" s="855"/>
      <c r="P159" s="855"/>
      <c r="Q159" s="855"/>
      <c r="R159" s="855"/>
      <c r="S159" s="855"/>
      <c r="T159" s="855"/>
      <c r="U159" s="855"/>
      <c r="V159" s="855"/>
      <c r="Y159" s="124">
        <f>Z159:Z164</f>
        <v>0</v>
      </c>
    </row>
    <row r="160" spans="1:25" s="71" customFormat="1" ht="19.5" customHeight="1" thickBot="1">
      <c r="A160" s="821" t="s">
        <v>87</v>
      </c>
      <c r="B160" s="822"/>
      <c r="C160" s="56"/>
      <c r="D160" s="56"/>
      <c r="E160" s="56"/>
      <c r="F160" s="452"/>
      <c r="G160" s="580">
        <f>G99+G153</f>
        <v>125.5</v>
      </c>
      <c r="H160" s="55"/>
      <c r="I160" s="55"/>
      <c r="J160" s="55"/>
      <c r="K160" s="55"/>
      <c r="L160" s="55"/>
      <c r="M160" s="55"/>
      <c r="N160" s="453"/>
      <c r="O160" s="453"/>
      <c r="P160" s="51"/>
      <c r="Q160" s="51"/>
      <c r="R160" s="51"/>
      <c r="S160" s="51"/>
      <c r="T160" s="162"/>
      <c r="U160" s="162"/>
      <c r="V160" s="163"/>
      <c r="Y160" s="124"/>
    </row>
    <row r="161" spans="1:25" s="71" customFormat="1" ht="19.5" customHeight="1" thickBot="1">
      <c r="A161" s="764" t="s">
        <v>88</v>
      </c>
      <c r="B161" s="765"/>
      <c r="C161" s="62"/>
      <c r="D161" s="62"/>
      <c r="E161" s="62"/>
      <c r="F161" s="450"/>
      <c r="G161" s="158">
        <f>G98+G152+G149</f>
        <v>109.5</v>
      </c>
      <c r="H161" s="64"/>
      <c r="I161" s="64"/>
      <c r="J161" s="64"/>
      <c r="K161" s="64"/>
      <c r="L161" s="64"/>
      <c r="M161" s="64"/>
      <c r="N161" s="451"/>
      <c r="O161" s="451"/>
      <c r="P161" s="59"/>
      <c r="Q161" s="59"/>
      <c r="R161" s="59"/>
      <c r="S161" s="59"/>
      <c r="T161" s="115"/>
      <c r="U161" s="115"/>
      <c r="V161" s="116"/>
      <c r="Y161" s="124"/>
    </row>
    <row r="162" spans="1:24" s="71" customFormat="1" ht="19.5" customHeight="1" thickBot="1">
      <c r="A162" s="831" t="s">
        <v>29</v>
      </c>
      <c r="B162" s="832"/>
      <c r="C162" s="454"/>
      <c r="D162" s="454"/>
      <c r="E162" s="454"/>
      <c r="F162" s="455"/>
      <c r="G162" s="228">
        <f>G160+G161</f>
        <v>235</v>
      </c>
      <c r="H162" s="456"/>
      <c r="I162" s="456"/>
      <c r="J162" s="456"/>
      <c r="K162" s="456"/>
      <c r="L162" s="456"/>
      <c r="M162" s="456"/>
      <c r="N162" s="170" t="s">
        <v>48</v>
      </c>
      <c r="O162" s="170" t="s">
        <v>57</v>
      </c>
      <c r="P162" s="160" t="s">
        <v>46</v>
      </c>
      <c r="Q162" s="160" t="s">
        <v>40</v>
      </c>
      <c r="R162" s="160" t="s">
        <v>204</v>
      </c>
      <c r="S162" s="160" t="s">
        <v>41</v>
      </c>
      <c r="T162" s="161" t="s">
        <v>42</v>
      </c>
      <c r="U162" s="161" t="s">
        <v>54</v>
      </c>
      <c r="V162" s="171" t="s">
        <v>98</v>
      </c>
      <c r="X162" s="245"/>
    </row>
    <row r="163" spans="1:22" s="71" customFormat="1" ht="19.5" customHeight="1">
      <c r="A163" s="246"/>
      <c r="B163" s="841" t="s">
        <v>25</v>
      </c>
      <c r="C163" s="842"/>
      <c r="D163" s="842"/>
      <c r="E163" s="842"/>
      <c r="F163" s="842"/>
      <c r="G163" s="842"/>
      <c r="H163" s="842"/>
      <c r="I163" s="842"/>
      <c r="J163" s="842"/>
      <c r="K163" s="842"/>
      <c r="L163" s="842"/>
      <c r="M163" s="843"/>
      <c r="N163" s="579" t="s">
        <v>270</v>
      </c>
      <c r="O163" s="579"/>
      <c r="P163" s="579" t="s">
        <v>274</v>
      </c>
      <c r="Q163" s="579" t="s">
        <v>276</v>
      </c>
      <c r="R163" s="579"/>
      <c r="S163" s="579" t="s">
        <v>275</v>
      </c>
      <c r="T163" s="579" t="s">
        <v>284</v>
      </c>
      <c r="U163" s="579" t="s">
        <v>285</v>
      </c>
      <c r="V163" s="354" t="s">
        <v>79</v>
      </c>
    </row>
    <row r="164" spans="1:22" s="71" customFormat="1" ht="19.5" customHeight="1">
      <c r="A164" s="247"/>
      <c r="B164" s="833" t="s">
        <v>26</v>
      </c>
      <c r="C164" s="834"/>
      <c r="D164" s="834"/>
      <c r="E164" s="834"/>
      <c r="F164" s="834"/>
      <c r="G164" s="834"/>
      <c r="H164" s="834"/>
      <c r="I164" s="834"/>
      <c r="J164" s="834"/>
      <c r="K164" s="834"/>
      <c r="L164" s="834"/>
      <c r="M164" s="835"/>
      <c r="N164" s="473">
        <v>3</v>
      </c>
      <c r="O164" s="449"/>
      <c r="P164" s="462">
        <v>4</v>
      </c>
      <c r="Q164" s="462">
        <v>3</v>
      </c>
      <c r="R164" s="462"/>
      <c r="S164" s="462">
        <v>3</v>
      </c>
      <c r="T164" s="462">
        <v>4</v>
      </c>
      <c r="U164" s="462">
        <v>3</v>
      </c>
      <c r="V164" s="463"/>
    </row>
    <row r="165" spans="1:22" s="71" customFormat="1" ht="19.5" customHeight="1">
      <c r="A165" s="247"/>
      <c r="B165" s="833" t="s">
        <v>27</v>
      </c>
      <c r="C165" s="834"/>
      <c r="D165" s="834"/>
      <c r="E165" s="834"/>
      <c r="F165" s="834"/>
      <c r="G165" s="834"/>
      <c r="H165" s="834"/>
      <c r="I165" s="834"/>
      <c r="J165" s="834"/>
      <c r="K165" s="834"/>
      <c r="L165" s="834"/>
      <c r="M165" s="835"/>
      <c r="N165" s="473">
        <v>4</v>
      </c>
      <c r="O165" s="449"/>
      <c r="P165" s="462">
        <v>3</v>
      </c>
      <c r="Q165" s="462">
        <v>3</v>
      </c>
      <c r="R165" s="462"/>
      <c r="S165" s="462">
        <v>3</v>
      </c>
      <c r="T165" s="462">
        <v>3</v>
      </c>
      <c r="U165" s="462">
        <v>2</v>
      </c>
      <c r="V165" s="463" t="s">
        <v>73</v>
      </c>
    </row>
    <row r="166" spans="1:22" s="71" customFormat="1" ht="19.5" customHeight="1">
      <c r="A166" s="247"/>
      <c r="B166" s="833" t="s">
        <v>28</v>
      </c>
      <c r="C166" s="834"/>
      <c r="D166" s="834"/>
      <c r="E166" s="834"/>
      <c r="F166" s="834"/>
      <c r="G166" s="834"/>
      <c r="H166" s="834"/>
      <c r="I166" s="834"/>
      <c r="J166" s="834"/>
      <c r="K166" s="834"/>
      <c r="L166" s="834"/>
      <c r="M166" s="835"/>
      <c r="N166" s="449"/>
      <c r="O166" s="449"/>
      <c r="P166" s="464"/>
      <c r="Q166" s="464" t="s">
        <v>59</v>
      </c>
      <c r="R166" s="464"/>
      <c r="S166" s="464" t="s">
        <v>59</v>
      </c>
      <c r="T166" s="464" t="s">
        <v>73</v>
      </c>
      <c r="U166" s="464" t="s">
        <v>73</v>
      </c>
      <c r="V166" s="463"/>
    </row>
    <row r="167" spans="1:22" s="94" customFormat="1" ht="19.5" customHeight="1" thickBot="1">
      <c r="A167" s="248"/>
      <c r="B167" s="845" t="s">
        <v>43</v>
      </c>
      <c r="C167" s="846"/>
      <c r="D167" s="846"/>
      <c r="E167" s="846"/>
      <c r="F167" s="846"/>
      <c r="G167" s="846"/>
      <c r="H167" s="846"/>
      <c r="I167" s="846"/>
      <c r="J167" s="846"/>
      <c r="K167" s="846"/>
      <c r="L167" s="846"/>
      <c r="M167" s="847"/>
      <c r="N167" s="755" t="s">
        <v>125</v>
      </c>
      <c r="O167" s="840"/>
      <c r="P167" s="756"/>
      <c r="Q167" s="755" t="s">
        <v>124</v>
      </c>
      <c r="R167" s="840"/>
      <c r="S167" s="756"/>
      <c r="T167" s="755" t="s">
        <v>125</v>
      </c>
      <c r="U167" s="756"/>
      <c r="V167" s="458"/>
    </row>
    <row r="168" spans="2:22" ht="15.75">
      <c r="B168" s="15"/>
      <c r="C168" s="16"/>
      <c r="D168" s="16"/>
      <c r="E168" s="16"/>
      <c r="F168" s="15"/>
      <c r="G168" s="15"/>
      <c r="H168" s="15"/>
      <c r="I168" s="15"/>
      <c r="J168" s="10"/>
      <c r="K168" s="10"/>
      <c r="L168" s="10"/>
      <c r="M168" s="10"/>
      <c r="N168" s="735">
        <f>G31+G19+G26+G30+G35+G36+G39+G43+G44+G47+G50+G61+G66+G114</f>
        <v>41</v>
      </c>
      <c r="O168" s="736"/>
      <c r="P168" s="737"/>
      <c r="Q168" s="738">
        <f>G57+G133+G128+G132+G138+G122+G111+G127+G62+G63+G72+G86+G87+G88+G92+G93</f>
        <v>35</v>
      </c>
      <c r="R168" s="739"/>
      <c r="S168" s="739"/>
      <c r="T168" s="735">
        <f>G148+G13+G69+G77+G81+G82+G110+G118+G123+G124+G135+G141+G144+G146+G147+G156+G157</f>
        <v>49.5</v>
      </c>
      <c r="U168" s="740"/>
      <c r="V168" s="741"/>
    </row>
    <row r="169" spans="2:22" ht="15.75">
      <c r="B169" s="15"/>
      <c r="C169" s="16"/>
      <c r="D169" s="16"/>
      <c r="E169" s="16"/>
      <c r="F169" s="15"/>
      <c r="G169" s="15"/>
      <c r="H169" s="15"/>
      <c r="I169" s="15"/>
      <c r="J169" s="10"/>
      <c r="K169" s="10"/>
      <c r="L169" s="10"/>
      <c r="M169" s="10"/>
      <c r="N169" s="459"/>
      <c r="O169" s="459"/>
      <c r="P169" s="460"/>
      <c r="Q169" s="742">
        <f>N168+Q168+T168</f>
        <v>125.5</v>
      </c>
      <c r="R169" s="743"/>
      <c r="S169" s="743"/>
      <c r="T169" s="461"/>
      <c r="U169" s="461"/>
      <c r="V169" s="461"/>
    </row>
    <row r="170" spans="1:19" ht="15.75">
      <c r="A170" s="467"/>
      <c r="B170" s="468" t="s">
        <v>249</v>
      </c>
      <c r="C170" s="468"/>
      <c r="D170" s="848"/>
      <c r="E170" s="848"/>
      <c r="F170" s="849"/>
      <c r="G170" s="849"/>
      <c r="H170" s="468"/>
      <c r="I170" s="850" t="s">
        <v>250</v>
      </c>
      <c r="J170" s="851"/>
      <c r="K170" s="851"/>
      <c r="L170" s="467"/>
      <c r="M170" s="467"/>
      <c r="N170" s="467"/>
      <c r="O170" s="467"/>
      <c r="P170" s="467"/>
      <c r="Q170" s="469"/>
      <c r="R170" s="469"/>
      <c r="S170" s="467"/>
    </row>
    <row r="171" spans="1:19" ht="15.75">
      <c r="A171" s="467"/>
      <c r="B171" s="468"/>
      <c r="C171" s="468"/>
      <c r="D171" s="468"/>
      <c r="E171" s="468"/>
      <c r="F171" s="468"/>
      <c r="G171" s="468"/>
      <c r="H171" s="468"/>
      <c r="I171" s="468"/>
      <c r="J171" s="468"/>
      <c r="K171" s="468"/>
      <c r="L171" s="467"/>
      <c r="M171" s="467"/>
      <c r="N171" s="467"/>
      <c r="O171" s="467"/>
      <c r="P171" s="467"/>
      <c r="Q171" s="467"/>
      <c r="R171" s="467"/>
      <c r="S171" s="467"/>
    </row>
    <row r="172" spans="1:19" ht="15.75">
      <c r="A172" s="467"/>
      <c r="B172" s="468" t="s">
        <v>251</v>
      </c>
      <c r="C172" s="468"/>
      <c r="D172" s="848"/>
      <c r="E172" s="848"/>
      <c r="F172" s="849"/>
      <c r="G172" s="849"/>
      <c r="H172" s="468"/>
      <c r="I172" s="850" t="s">
        <v>252</v>
      </c>
      <c r="J172" s="852"/>
      <c r="K172" s="852"/>
      <c r="L172" s="467"/>
      <c r="M172" s="467"/>
      <c r="N172" s="467"/>
      <c r="O172" s="467"/>
      <c r="P172" s="467"/>
      <c r="Q172" s="467"/>
      <c r="R172" s="467"/>
      <c r="S172" s="467"/>
    </row>
    <row r="173" spans="17:22" ht="15.75">
      <c r="Q173" s="8"/>
      <c r="R173" s="8"/>
      <c r="S173" s="8"/>
      <c r="T173" s="8"/>
      <c r="U173" s="8"/>
      <c r="V173" s="8"/>
    </row>
    <row r="174" spans="17:22" ht="15.75">
      <c r="Q174" s="8"/>
      <c r="R174" s="8"/>
      <c r="S174" s="8"/>
      <c r="T174" s="8"/>
      <c r="U174" s="8"/>
      <c r="V174" s="8"/>
    </row>
    <row r="175" spans="17:22" ht="15.75">
      <c r="Q175" s="8"/>
      <c r="R175" s="8"/>
      <c r="S175" s="8"/>
      <c r="T175" s="8"/>
      <c r="U175" s="8"/>
      <c r="V175" s="8"/>
    </row>
  </sheetData>
  <sheetProtection/>
  <mergeCells count="76">
    <mergeCell ref="D170:G170"/>
    <mergeCell ref="I170:K170"/>
    <mergeCell ref="D172:G172"/>
    <mergeCell ref="I172:K172"/>
    <mergeCell ref="A94:B94"/>
    <mergeCell ref="A107:V107"/>
    <mergeCell ref="A117:V117"/>
    <mergeCell ref="A159:V159"/>
    <mergeCell ref="A149:B149"/>
    <mergeCell ref="A96:B96"/>
    <mergeCell ref="A95:B95"/>
    <mergeCell ref="Q167:S167"/>
    <mergeCell ref="A161:B161"/>
    <mergeCell ref="B163:M163"/>
    <mergeCell ref="A116:B116"/>
    <mergeCell ref="A162:B162"/>
    <mergeCell ref="N167:P167"/>
    <mergeCell ref="A160:B160"/>
    <mergeCell ref="B165:M165"/>
    <mergeCell ref="B167:M167"/>
    <mergeCell ref="A150:B150"/>
    <mergeCell ref="A97:B97"/>
    <mergeCell ref="A98:B98"/>
    <mergeCell ref="A99:B99"/>
    <mergeCell ref="B166:M166"/>
    <mergeCell ref="B164:M164"/>
    <mergeCell ref="A151:B151"/>
    <mergeCell ref="A152:B152"/>
    <mergeCell ref="N6:V6"/>
    <mergeCell ref="I3:L3"/>
    <mergeCell ref="A158:B158"/>
    <mergeCell ref="A54:V54"/>
    <mergeCell ref="I156:V156"/>
    <mergeCell ref="A22:V22"/>
    <mergeCell ref="A51:B51"/>
    <mergeCell ref="A20:B20"/>
    <mergeCell ref="A52:B52"/>
    <mergeCell ref="A53:B53"/>
    <mergeCell ref="N4:P4"/>
    <mergeCell ref="A1:V1"/>
    <mergeCell ref="B2:B7"/>
    <mergeCell ref="D4:D7"/>
    <mergeCell ref="T4:V4"/>
    <mergeCell ref="G2:G7"/>
    <mergeCell ref="N2:V3"/>
    <mergeCell ref="M3:M7"/>
    <mergeCell ref="Q4:S4"/>
    <mergeCell ref="H2:M2"/>
    <mergeCell ref="J4:L4"/>
    <mergeCell ref="E5:E7"/>
    <mergeCell ref="F5:F7"/>
    <mergeCell ref="I4:I7"/>
    <mergeCell ref="J5:J7"/>
    <mergeCell ref="H3:H7"/>
    <mergeCell ref="K5:K7"/>
    <mergeCell ref="L5:L7"/>
    <mergeCell ref="Y101:AH101"/>
    <mergeCell ref="A101:V101"/>
    <mergeCell ref="A10:V10"/>
    <mergeCell ref="A21:B21"/>
    <mergeCell ref="A100:V100"/>
    <mergeCell ref="C4:C7"/>
    <mergeCell ref="A9:V9"/>
    <mergeCell ref="A2:A7"/>
    <mergeCell ref="C2:F3"/>
    <mergeCell ref="E4:F4"/>
    <mergeCell ref="N168:P168"/>
    <mergeCell ref="Q168:S168"/>
    <mergeCell ref="T168:V168"/>
    <mergeCell ref="Q169:S169"/>
    <mergeCell ref="A115:B115"/>
    <mergeCell ref="A106:B106"/>
    <mergeCell ref="A155:V155"/>
    <mergeCell ref="I157:V157"/>
    <mergeCell ref="A153:B153"/>
    <mergeCell ref="T167:U167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36" max="21" man="1"/>
    <brk id="66" max="21" man="1"/>
    <brk id="99" max="21" man="1"/>
    <brk id="1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Oplay</cp:lastModifiedBy>
  <cp:lastPrinted>2016-02-17T09:02:23Z</cp:lastPrinted>
  <dcterms:created xsi:type="dcterms:W3CDTF">2003-06-23T04:55:14Z</dcterms:created>
  <dcterms:modified xsi:type="dcterms:W3CDTF">2016-07-12T07:32:26Z</dcterms:modified>
  <cp:category/>
  <cp:version/>
  <cp:contentType/>
  <cp:contentStatus/>
</cp:coreProperties>
</file>